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shaba\Desktop\"/>
    </mc:Choice>
  </mc:AlternateContent>
  <bookViews>
    <workbookView xWindow="0" yWindow="135" windowWidth="23955" windowHeight="9780" activeTab="2"/>
  </bookViews>
  <sheets>
    <sheet name="PnL" sheetId="12" r:id="rId1"/>
    <sheet name="AssetSum" sheetId="14" r:id="rId2"/>
    <sheet name="CapSum" sheetId="15" r:id="rId3"/>
  </sheets>
  <definedNames>
    <definedName name="NetProfitCurrent" localSheetId="1">AssetSum!#REF!</definedName>
    <definedName name="NetProfitCurrent" localSheetId="2">CapSum!#REF!</definedName>
    <definedName name="NetProfitCurrent" localSheetId="0">PnL!#REF!</definedName>
  </definedNames>
  <calcPr calcId="162913"/>
</workbook>
</file>

<file path=xl/calcChain.xml><?xml version="1.0" encoding="utf-8"?>
<calcChain xmlns="http://schemas.openxmlformats.org/spreadsheetml/2006/main">
  <c r="N8" i="15" l="1"/>
  <c r="K8" i="15"/>
  <c r="O8" i="12"/>
  <c r="N8" i="12"/>
  <c r="P8" i="12" s="1"/>
  <c r="M8" i="12"/>
  <c r="J8" i="12"/>
  <c r="P8" i="14"/>
  <c r="M8" i="14"/>
  <c r="J8" i="14"/>
  <c r="N23" i="15" l="1"/>
  <c r="L14" i="15" l="1"/>
  <c r="K15" i="12"/>
  <c r="K15" i="14"/>
  <c r="M24" i="15" l="1"/>
  <c r="J24" i="15"/>
  <c r="O24" i="14"/>
  <c r="O22" i="14"/>
  <c r="O21" i="14"/>
  <c r="L25" i="14"/>
  <c r="I25" i="14"/>
  <c r="O11" i="14"/>
  <c r="O10" i="14"/>
  <c r="O9" i="14"/>
  <c r="O7" i="14"/>
  <c r="O6" i="14"/>
  <c r="O5" i="14"/>
  <c r="O4" i="14"/>
  <c r="I15" i="14"/>
  <c r="O25" i="12"/>
  <c r="O24" i="12"/>
  <c r="O22" i="12"/>
  <c r="O21" i="12"/>
  <c r="O20" i="12"/>
  <c r="O19" i="12"/>
  <c r="L26" i="12"/>
  <c r="I26" i="12"/>
  <c r="O13" i="12"/>
  <c r="O12" i="12"/>
  <c r="O11" i="12"/>
  <c r="O10" i="12"/>
  <c r="O9" i="12"/>
  <c r="O6" i="12"/>
  <c r="O4" i="12"/>
  <c r="I15" i="12"/>
  <c r="O26" i="12" l="1"/>
  <c r="O25" i="14"/>
  <c r="P12" i="14"/>
  <c r="P13" i="14"/>
  <c r="P14" i="14"/>
  <c r="M13" i="14"/>
  <c r="J13" i="14"/>
  <c r="P13" i="12"/>
  <c r="M13" i="12"/>
  <c r="N13" i="12"/>
  <c r="J13" i="12"/>
  <c r="N13" i="15"/>
  <c r="K13" i="15"/>
  <c r="P12" i="12"/>
  <c r="M12" i="12"/>
  <c r="N12" i="12"/>
  <c r="J12" i="12"/>
  <c r="M12" i="14"/>
  <c r="J12" i="14"/>
  <c r="N12" i="15"/>
  <c r="K12" i="15"/>
  <c r="N21" i="14"/>
  <c r="N24" i="14"/>
  <c r="N20" i="12"/>
  <c r="N21" i="12"/>
  <c r="N22" i="12"/>
  <c r="N24" i="12"/>
  <c r="N25" i="12"/>
  <c r="N19" i="12"/>
  <c r="N25" i="14" l="1"/>
  <c r="N5" i="14"/>
  <c r="N6" i="14"/>
  <c r="N7" i="14"/>
  <c r="N9" i="14"/>
  <c r="N10" i="14"/>
  <c r="N11" i="14"/>
  <c r="N6" i="12"/>
  <c r="N9" i="12"/>
  <c r="N10" i="12"/>
  <c r="N11" i="12"/>
  <c r="N4" i="12"/>
  <c r="N15" i="12" l="1"/>
  <c r="N4" i="14"/>
  <c r="N15" i="14" s="1"/>
  <c r="L24" i="15"/>
  <c r="I24" i="15"/>
  <c r="K19" i="15"/>
  <c r="K20" i="15"/>
  <c r="K23" i="15"/>
  <c r="K18" i="15"/>
  <c r="N19" i="15"/>
  <c r="N20" i="15"/>
  <c r="N18" i="15"/>
  <c r="N5" i="15"/>
  <c r="N6" i="15"/>
  <c r="N7" i="15"/>
  <c r="N9" i="15"/>
  <c r="N10" i="15"/>
  <c r="N11" i="15"/>
  <c r="N4" i="15"/>
  <c r="K5" i="15"/>
  <c r="K6" i="15"/>
  <c r="K7" i="15"/>
  <c r="K9" i="15"/>
  <c r="K10" i="15"/>
  <c r="K11" i="15"/>
  <c r="K4" i="15"/>
  <c r="P20" i="14"/>
  <c r="P21" i="14"/>
  <c r="P22" i="14"/>
  <c r="P24" i="14"/>
  <c r="P19" i="14"/>
  <c r="J20" i="14"/>
  <c r="J21" i="14"/>
  <c r="J22" i="14"/>
  <c r="J24" i="14"/>
  <c r="M20" i="14"/>
  <c r="M21" i="14"/>
  <c r="M22" i="14"/>
  <c r="M24" i="14"/>
  <c r="M19" i="14"/>
  <c r="J19" i="14"/>
  <c r="K25" i="14"/>
  <c r="H25" i="14"/>
  <c r="P5" i="14"/>
  <c r="P6" i="14"/>
  <c r="P7" i="14"/>
  <c r="P9" i="14"/>
  <c r="P10" i="14"/>
  <c r="P11" i="14"/>
  <c r="M5" i="14"/>
  <c r="M6" i="14"/>
  <c r="M7" i="14"/>
  <c r="M9" i="14"/>
  <c r="M10" i="14"/>
  <c r="M11" i="14"/>
  <c r="M4" i="14"/>
  <c r="J5" i="14"/>
  <c r="J6" i="14"/>
  <c r="J7" i="14"/>
  <c r="J9" i="14"/>
  <c r="J10" i="14"/>
  <c r="J11" i="14"/>
  <c r="J4" i="14"/>
  <c r="H15" i="14"/>
  <c r="P20" i="12"/>
  <c r="P21" i="12"/>
  <c r="P22" i="12"/>
  <c r="P24" i="12"/>
  <c r="P19" i="12"/>
  <c r="M20" i="12"/>
  <c r="M21" i="12"/>
  <c r="M22" i="12"/>
  <c r="M24" i="12"/>
  <c r="M19" i="12"/>
  <c r="J20" i="12"/>
  <c r="J21" i="12"/>
  <c r="J22" i="12"/>
  <c r="J24" i="12"/>
  <c r="J19" i="12"/>
  <c r="N26" i="12"/>
  <c r="K26" i="12"/>
  <c r="H26" i="12"/>
  <c r="P5" i="12"/>
  <c r="P6" i="12"/>
  <c r="P7" i="12"/>
  <c r="P9" i="12"/>
  <c r="P10" i="12"/>
  <c r="P11" i="12"/>
  <c r="P4" i="12"/>
  <c r="M5" i="12"/>
  <c r="M6" i="12"/>
  <c r="M7" i="12"/>
  <c r="M9" i="12"/>
  <c r="M10" i="12"/>
  <c r="M11" i="12"/>
  <c r="M4" i="12"/>
  <c r="J5" i="12"/>
  <c r="J6" i="12"/>
  <c r="J7" i="12"/>
  <c r="J9" i="12"/>
  <c r="J10" i="12"/>
  <c r="J11" i="12"/>
  <c r="J4" i="12"/>
  <c r="H15" i="12"/>
  <c r="P4" i="14" l="1"/>
</calcChain>
</file>

<file path=xl/sharedStrings.xml><?xml version="1.0" encoding="utf-8"?>
<sst xmlns="http://schemas.openxmlformats.org/spreadsheetml/2006/main" count="292" uniqueCount="91">
  <si>
    <t>% Change</t>
  </si>
  <si>
    <t>PIONEER LLP FUND</t>
  </si>
  <si>
    <t>Partnership</t>
  </si>
  <si>
    <t>Trust</t>
  </si>
  <si>
    <t>Total Draw Down</t>
  </si>
  <si>
    <t>ARM PRIVATE EQUITY FUND</t>
  </si>
  <si>
    <t>TOTAL</t>
  </si>
  <si>
    <t>26th Sept 2016</t>
  </si>
  <si>
    <t>CHAPEL HILL DENHAM MANAGEMENT</t>
  </si>
  <si>
    <t>CHAPEL HILL DENHAM NIDF</t>
  </si>
  <si>
    <t>AFRICA INFRA PLUS FUND</t>
  </si>
  <si>
    <t>20th November 2014</t>
  </si>
  <si>
    <t>ARM CAPITAL PARTNERS</t>
  </si>
  <si>
    <t>ARM/HARITH INFRASTRUCTURE</t>
  </si>
  <si>
    <t>TARGET SIZE</t>
  </si>
  <si>
    <t>YEAR OF INITIAL INVESTMENT</t>
  </si>
  <si>
    <t>NUMBER OF PARTNERS/UNITS</t>
  </si>
  <si>
    <t>DATE OF REGISTRATION</t>
  </si>
  <si>
    <t>STRUCTURE</t>
  </si>
  <si>
    <t>NAME OF THE FUND MANAGER</t>
  </si>
  <si>
    <t>NAME OF THE FUND</t>
  </si>
  <si>
    <t>S/NO</t>
  </si>
  <si>
    <t>OTHER ASSETS</t>
  </si>
  <si>
    <t>INFRASTRUCTURE FUNDS</t>
  </si>
  <si>
    <t>CAN FUND MANAGER LIMITED</t>
  </si>
  <si>
    <t>CAREN II PRIVATE EQUITY FUND</t>
  </si>
  <si>
    <t>MBO PRIVATE EQUITY FUND</t>
  </si>
  <si>
    <t>9th November 2015</t>
  </si>
  <si>
    <t>VEROD ADVISORY SERVICES LIMITED</t>
  </si>
  <si>
    <t>VEROD CGO II B L.P. FUND</t>
  </si>
  <si>
    <t>26th August 2013</t>
  </si>
  <si>
    <t>21st January 2005</t>
  </si>
  <si>
    <t>CAN PRIVATE EQUITY FUND LP</t>
  </si>
  <si>
    <t>NUMBER OF PARTNERS</t>
  </si>
  <si>
    <t>PRIVATE EQUITY FUNDS</t>
  </si>
  <si>
    <t>TOTAL COMMITTED CAPITAL</t>
  </si>
  <si>
    <t>USD</t>
  </si>
  <si>
    <t>Rate at 30 Sep 2019</t>
  </si>
  <si>
    <t>TOTAL VALUE OF INVESTMENTS</t>
  </si>
  <si>
    <t>TOTAL ASSETS UNDER MANAGEMENT</t>
  </si>
  <si>
    <t>TOTAL INCOME</t>
  </si>
  <si>
    <t>TOTAL EXPENSES</t>
  </si>
  <si>
    <t>NET INCOME</t>
  </si>
  <si>
    <t>USD 100,000,000</t>
  </si>
  <si>
    <t>USD 150,000,000</t>
  </si>
  <si>
    <t>USD 250,000,000</t>
  </si>
  <si>
    <t>GRAND TOTALS</t>
  </si>
  <si>
    <t>SYNTAXIS NIG. GROWTH FUND</t>
  </si>
  <si>
    <t>NIG. INFRSTRUCTURE INV. FUND</t>
  </si>
  <si>
    <t>TIP INFRASTRUCTURE FUNE</t>
  </si>
  <si>
    <t>USD 300,000,000</t>
  </si>
  <si>
    <t>USD 25,000,000</t>
  </si>
  <si>
    <t>USD 6,155,000</t>
  </si>
  <si>
    <t>NGN 20,000,000,000</t>
  </si>
  <si>
    <t>NGN12,000,000,000</t>
  </si>
  <si>
    <t>NGN30,000,000,000</t>
  </si>
  <si>
    <t>NGN200,000,000,000</t>
  </si>
  <si>
    <t>CCA GROWTH FUND</t>
  </si>
  <si>
    <t>NGN 9,000,000,000</t>
  </si>
  <si>
    <t>NIG. HEALTHCARE DEV. FUND</t>
  </si>
  <si>
    <t>NGN 100,000,000,000</t>
  </si>
  <si>
    <t>ALTO AFRICA GROWTH FUND</t>
  </si>
  <si>
    <t>10th April 2014</t>
  </si>
  <si>
    <t>4th June 2018</t>
  </si>
  <si>
    <t>MBO FUND MANAGERS LIMITED</t>
  </si>
  <si>
    <t>AFRICA PLUS PARTNERS LIMITED</t>
  </si>
  <si>
    <t>TIB FUND MANAGERS LIMITED</t>
  </si>
  <si>
    <t>TIP INFRASTRUCTURE FUND</t>
  </si>
  <si>
    <t>21st October 2016</t>
  </si>
  <si>
    <t>WEST AFRICA INVESMENT MANAGERS</t>
  </si>
  <si>
    <t>19th July 2013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</si>
  <si>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</si>
  <si>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2nd August 2016</t>
  </si>
  <si>
    <t>19th December 2018</t>
  </si>
  <si>
    <t>10th May 2019</t>
  </si>
  <si>
    <t>CCA FUND MANAGERS LIMITED</t>
  </si>
  <si>
    <t>26th June 2019</t>
  </si>
  <si>
    <t>CAPITAL TRUST INVESTMENT LTD</t>
  </si>
  <si>
    <t>8th July 2019</t>
  </si>
  <si>
    <t>FBN FUNDS LIMITED</t>
  </si>
  <si>
    <t>Q1 2021</t>
  </si>
  <si>
    <t xml:space="preserve"> Q1 2021</t>
  </si>
  <si>
    <t>AFRINVEST ASSET MGT LIMITED</t>
  </si>
  <si>
    <t>STANBIC IBTC INFRASTRUCTURE</t>
  </si>
  <si>
    <t>STANBIC IBTC CAPITAL LTD</t>
  </si>
  <si>
    <t>8th June 2021</t>
  </si>
  <si>
    <t>REGISTERED PRIVATE EQUITY AND INFRASTRUCTURE FUNDS INCOME AND EXPENSES AS AT Q2 2021</t>
  </si>
  <si>
    <t xml:space="preserve"> Q2  2021</t>
  </si>
  <si>
    <t>Q2 2021</t>
  </si>
  <si>
    <t xml:space="preserve"> Q2 2021</t>
  </si>
  <si>
    <t>REGISTERED PRIVATE EQUITY AND INFRASTRUCTURE FUNDS ASSETS UNDER MANAGEMENT AS AT Q2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</si>
</sst>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64" formatCode="_-* #,##0.00_-;\-* #,##0.00_-;_-* &quot;-&quot;??_-;_-@_-"/>
    <numFmt numFmtId="165" formatCode="_-* #,##0_-;\-* #,##0_-;_-* &quot;-&quot;??_-;_-@_-"/>
    <numFmt numFmtId="166" formatCode="[$-409]d\-mmm\-yy;@"/>
    <numFmt numFmtId="167" formatCode="0;[Red]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Trebuchet MS"/>
      <family val="2"/>
    </font>
    <font>
      <b/>
      <sz val="12"/>
      <color theme="3"/>
      <name val="Trebuchet MS"/>
      <family val="2"/>
    </font>
    <font>
      <b/>
      <sz val="8"/>
      <color theme="1"/>
      <name val="Trebuchet MS"/>
      <family val="2"/>
    </font>
    <font>
      <sz val="12"/>
      <color theme="3"/>
      <name val="Trebuchet MS"/>
      <family val="2"/>
    </font>
    <font>
      <b/>
      <sz val="12"/>
      <name val="Trebuchet MS"/>
      <family val="2"/>
    </font>
    <font>
      <b/>
      <sz val="10"/>
      <name val="Trebuchet MS"/>
      <family val="2"/>
    </font>
    <font>
      <sz val="8"/>
      <color theme="1"/>
      <name val="Trebuchet MS"/>
      <family val="2"/>
    </font>
    <font>
      <i/>
      <sz val="8"/>
      <color theme="1"/>
      <name val="Californian FB"/>
      <family val="1"/>
    </font>
    <font>
      <sz val="12"/>
      <color theme="1"/>
      <name val="Calibri"/>
      <family val="2"/>
      <scheme val="minor"/>
    </font>
    <font>
      <b/>
      <sz val="26"/>
      <color rgb="FFFF0000"/>
      <name val="Trebuchet MS"/>
      <family val="2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Trebuchet MS"/>
      <family val="2"/>
    </font>
    <font>
      <b/>
      <sz val="11"/>
      <name val="Trebuchet MS"/>
      <family val="2"/>
    </font>
    <font>
      <b/>
      <sz val="16"/>
      <color rgb="FFFF0000"/>
      <name val="Trebuchet MS"/>
      <family val="2"/>
    </font>
    <font>
      <sz val="11"/>
      <color rgb="FF9C0006"/>
      <name val="Calibri"/>
      <family val="2"/>
      <scheme val="minor"/>
    </font>
    <font>
      <b/>
      <sz val="12"/>
      <color rgb="FFFF0000"/>
      <name val="Trebuchet MS"/>
      <family val="2"/>
    </font>
    <font>
      <sz val="12"/>
      <color rgb="FFFF0000"/>
      <name val="Trebuchet MS"/>
      <family val="2"/>
    </font>
    <font>
      <sz val="12"/>
      <name val="Trebuchet MS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7CE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theme="3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theme="3"/>
      </top>
      <bottom style="thin">
        <color auto="1"/>
      </bottom>
      <diagonal/>
    </border>
    <border>
      <left/>
      <right style="thin">
        <color auto="1"/>
      </right>
      <top style="medium">
        <color theme="3"/>
      </top>
      <bottom style="thin">
        <color auto="1"/>
      </bottom>
      <diagonal/>
    </border>
    <border>
      <left/>
      <right/>
      <top style="medium">
        <color theme="3"/>
      </top>
      <bottom style="thin">
        <color auto="1"/>
      </bottom>
      <diagonal/>
    </border>
    <border>
      <left style="thin">
        <color auto="1"/>
      </left>
      <right/>
      <top style="medium">
        <color theme="3"/>
      </top>
      <bottom style="thin">
        <color auto="1"/>
      </bottom>
      <diagonal/>
    </border>
    <border>
      <left style="medium">
        <color theme="3"/>
      </left>
      <right style="thin">
        <color auto="1"/>
      </right>
      <top style="medium">
        <color theme="3"/>
      </top>
      <bottom style="thin">
        <color auto="1"/>
      </bottom>
      <diagonal/>
    </border>
    <border>
      <left/>
      <right/>
      <top style="medium">
        <color indexed="64"/>
      </top>
      <bottom style="medium">
        <color theme="3"/>
      </bottom>
      <diagonal/>
    </border>
    <border>
      <left style="medium">
        <color indexed="64"/>
      </left>
      <right/>
      <top style="medium">
        <color indexed="64"/>
      </top>
      <bottom style="medium">
        <color theme="3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7" fillId="4" borderId="0" applyNumberFormat="0" applyBorder="0" applyAlignment="0" applyProtection="0"/>
  </cellStyleXfs>
  <cellXfs count="70">
    <xf numFmtId="0" fontId="0" fillId="0" borderId="0" xfId="0"/>
    <xf numFmtId="164" fontId="0" fillId="0" borderId="0" xfId="3" applyFont="1"/>
    <xf numFmtId="0" fontId="0" fillId="0" borderId="1" xfId="0" applyBorder="1"/>
    <xf numFmtId="0" fontId="0" fillId="0" borderId="0" xfId="0" applyBorder="1"/>
    <xf numFmtId="164" fontId="3" fillId="0" borderId="3" xfId="3" applyFont="1" applyBorder="1" applyAlignment="1">
      <alignment horizontal="right"/>
    </xf>
    <xf numFmtId="164" fontId="3" fillId="0" borderId="2" xfId="3" applyFont="1" applyBorder="1" applyAlignment="1">
      <alignment horizontal="right"/>
    </xf>
    <xf numFmtId="164" fontId="2" fillId="0" borderId="2" xfId="3" applyFont="1" applyBorder="1" applyAlignment="1">
      <alignment vertical="top" wrapText="1"/>
    </xf>
    <xf numFmtId="165" fontId="4" fillId="0" borderId="4" xfId="3" applyNumberFormat="1" applyFont="1" applyBorder="1" applyAlignment="1">
      <alignment horizontal="center" wrapText="1"/>
    </xf>
    <xf numFmtId="164" fontId="3" fillId="0" borderId="2" xfId="3" applyFont="1" applyBorder="1"/>
    <xf numFmtId="164" fontId="3" fillId="0" borderId="2" xfId="3" applyFont="1" applyBorder="1" applyAlignment="1">
      <alignment wrapText="1"/>
    </xf>
    <xf numFmtId="166" fontId="5" fillId="0" borderId="2" xfId="3" applyNumberFormat="1" applyFont="1" applyBorder="1" applyAlignment="1">
      <alignment wrapText="1"/>
    </xf>
    <xf numFmtId="164" fontId="2" fillId="0" borderId="2" xfId="3" applyFont="1" applyBorder="1" applyAlignment="1">
      <alignment wrapText="1"/>
    </xf>
    <xf numFmtId="165" fontId="2" fillId="0" borderId="4" xfId="3" applyNumberFormat="1" applyFont="1" applyBorder="1" applyAlignment="1">
      <alignment horizontal="center" wrapText="1"/>
    </xf>
    <xf numFmtId="167" fontId="5" fillId="0" borderId="2" xfId="3" applyNumberFormat="1" applyFont="1" applyBorder="1" applyAlignment="1">
      <alignment horizontal="center" wrapText="1"/>
    </xf>
    <xf numFmtId="165" fontId="5" fillId="0" borderId="2" xfId="3" applyNumberFormat="1" applyFont="1" applyBorder="1" applyAlignment="1">
      <alignment horizontal="center" wrapText="1"/>
    </xf>
    <xf numFmtId="164" fontId="6" fillId="0" borderId="2" xfId="3" applyFont="1" applyBorder="1"/>
    <xf numFmtId="165" fontId="6" fillId="0" borderId="4" xfId="3" applyNumberFormat="1" applyFont="1" applyBorder="1" applyAlignment="1">
      <alignment horizontal="center" wrapText="1"/>
    </xf>
    <xf numFmtId="164" fontId="2" fillId="0" borderId="2" xfId="3" applyFont="1" applyBorder="1"/>
    <xf numFmtId="0" fontId="6" fillId="2" borderId="2" xfId="0" applyFont="1" applyFill="1" applyBorder="1" applyAlignment="1">
      <alignment horizontal="center" vertical="top" wrapText="1"/>
    </xf>
    <xf numFmtId="0" fontId="7" fillId="2" borderId="4" xfId="0" applyFont="1" applyFill="1" applyBorder="1" applyAlignment="1">
      <alignment horizontal="center" vertical="top" wrapText="1"/>
    </xf>
    <xf numFmtId="0" fontId="4" fillId="3" borderId="5" xfId="0" applyFont="1" applyFill="1" applyBorder="1" applyAlignment="1">
      <alignment horizontal="left" vertical="top" wrapText="1"/>
    </xf>
    <xf numFmtId="164" fontId="6" fillId="3" borderId="2" xfId="3" applyFont="1" applyFill="1" applyBorder="1" applyAlignment="1">
      <alignment wrapText="1"/>
    </xf>
    <xf numFmtId="0" fontId="8" fillId="3" borderId="9" xfId="0" applyFont="1" applyFill="1" applyBorder="1" applyAlignment="1">
      <alignment vertical="top" wrapText="1"/>
    </xf>
    <xf numFmtId="0" fontId="9" fillId="0" borderId="1" xfId="0" applyFont="1" applyBorder="1"/>
    <xf numFmtId="0" fontId="9" fillId="0" borderId="0" xfId="0" applyFont="1" applyBorder="1"/>
    <xf numFmtId="0" fontId="9" fillId="0" borderId="0" xfId="0" applyFont="1" applyBorder="1" applyAlignment="1">
      <alignment horizontal="left"/>
    </xf>
    <xf numFmtId="167" fontId="3" fillId="0" borderId="2" xfId="3" applyNumberFormat="1" applyFont="1" applyBorder="1" applyAlignment="1">
      <alignment horizontal="center" wrapText="1"/>
    </xf>
    <xf numFmtId="164" fontId="5" fillId="0" borderId="2" xfId="3" applyFont="1" applyBorder="1"/>
    <xf numFmtId="0" fontId="10" fillId="0" borderId="0" xfId="0" applyFont="1"/>
    <xf numFmtId="43" fontId="0" fillId="0" borderId="0" xfId="1" applyFont="1"/>
    <xf numFmtId="0" fontId="12" fillId="0" borderId="0" xfId="0" applyFont="1"/>
    <xf numFmtId="0" fontId="12" fillId="0" borderId="0" xfId="0" applyFont="1" applyAlignment="1">
      <alignment horizontal="center" wrapText="1"/>
    </xf>
    <xf numFmtId="164" fontId="14" fillId="0" borderId="2" xfId="3" applyFont="1" applyBorder="1"/>
    <xf numFmtId="0" fontId="11" fillId="0" borderId="10" xfId="0" applyFont="1" applyBorder="1" applyAlignment="1"/>
    <xf numFmtId="0" fontId="15" fillId="2" borderId="2" xfId="0" applyFont="1" applyFill="1" applyBorder="1" applyAlignment="1">
      <alignment horizontal="center" vertical="top" wrapText="1"/>
    </xf>
    <xf numFmtId="0" fontId="7" fillId="2" borderId="2" xfId="0" applyFont="1" applyFill="1" applyBorder="1" applyAlignment="1">
      <alignment horizontal="center" vertical="top" wrapText="1"/>
    </xf>
    <xf numFmtId="164" fontId="14" fillId="0" borderId="2" xfId="3" applyFont="1" applyBorder="1" applyAlignment="1">
      <alignment wrapText="1"/>
    </xf>
    <xf numFmtId="9" fontId="14" fillId="0" borderId="2" xfId="2" applyFont="1" applyBorder="1" applyAlignment="1">
      <alignment horizontal="center" wrapText="1"/>
    </xf>
    <xf numFmtId="164" fontId="2" fillId="0" borderId="3" xfId="3" applyFont="1" applyBorder="1" applyAlignment="1">
      <alignment horizontal="right"/>
    </xf>
    <xf numFmtId="9" fontId="2" fillId="0" borderId="2" xfId="2" applyFont="1" applyBorder="1" applyAlignment="1">
      <alignment horizontal="right"/>
    </xf>
    <xf numFmtId="164" fontId="2" fillId="0" borderId="2" xfId="3" applyFont="1" applyBorder="1" applyAlignment="1">
      <alignment horizontal="right"/>
    </xf>
    <xf numFmtId="9" fontId="14" fillId="0" borderId="2" xfId="2" applyFont="1" applyBorder="1" applyAlignment="1">
      <alignment wrapText="1"/>
    </xf>
    <xf numFmtId="0" fontId="16" fillId="0" borderId="11" xfId="0" applyFont="1" applyBorder="1" applyAlignment="1"/>
    <xf numFmtId="164" fontId="14" fillId="0" borderId="2" xfId="3" applyFont="1" applyBorder="1" applyAlignment="1">
      <alignment horizontal="center" wrapText="1"/>
    </xf>
    <xf numFmtId="164" fontId="17" fillId="4" borderId="3" xfId="4" applyNumberFormat="1" applyBorder="1" applyAlignment="1">
      <alignment horizontal="right"/>
    </xf>
    <xf numFmtId="164" fontId="6" fillId="0" borderId="3" xfId="3" applyFont="1" applyBorder="1" applyAlignment="1">
      <alignment horizontal="right"/>
    </xf>
    <xf numFmtId="9" fontId="6" fillId="0" borderId="2" xfId="2" applyFont="1" applyBorder="1" applyAlignment="1">
      <alignment horizontal="right"/>
    </xf>
    <xf numFmtId="43" fontId="0" fillId="0" borderId="1" xfId="0" applyNumberFormat="1" applyBorder="1"/>
    <xf numFmtId="10" fontId="0" fillId="0" borderId="0" xfId="2" applyNumberFormat="1" applyFont="1"/>
    <xf numFmtId="10" fontId="6" fillId="0" borderId="2" xfId="2" applyNumberFormat="1" applyFont="1" applyBorder="1" applyAlignment="1">
      <alignment horizontal="right"/>
    </xf>
    <xf numFmtId="0" fontId="13" fillId="0" borderId="0" xfId="0" applyFont="1"/>
    <xf numFmtId="43" fontId="0" fillId="0" borderId="0" xfId="0" applyNumberFormat="1"/>
    <xf numFmtId="164" fontId="18" fillId="0" borderId="2" xfId="3" applyFont="1" applyBorder="1" applyAlignment="1">
      <alignment wrapText="1"/>
    </xf>
    <xf numFmtId="166" fontId="19" fillId="0" borderId="2" xfId="3" applyNumberFormat="1" applyFont="1" applyBorder="1" applyAlignment="1">
      <alignment wrapText="1"/>
    </xf>
    <xf numFmtId="164" fontId="19" fillId="0" borderId="2" xfId="3" applyFont="1" applyBorder="1" applyAlignment="1">
      <alignment wrapText="1"/>
    </xf>
    <xf numFmtId="167" fontId="19" fillId="0" borderId="2" xfId="3" applyNumberFormat="1" applyFont="1" applyBorder="1" applyAlignment="1">
      <alignment horizontal="center" wrapText="1"/>
    </xf>
    <xf numFmtId="164" fontId="6" fillId="0" borderId="2" xfId="3" applyFont="1" applyBorder="1" applyAlignment="1">
      <alignment wrapText="1"/>
    </xf>
    <xf numFmtId="166" fontId="20" fillId="0" borderId="2" xfId="3" applyNumberFormat="1" applyFont="1" applyBorder="1" applyAlignment="1">
      <alignment wrapText="1"/>
    </xf>
    <xf numFmtId="164" fontId="20" fillId="0" borderId="2" xfId="3" applyFont="1" applyBorder="1" applyAlignment="1">
      <alignment wrapText="1"/>
    </xf>
    <xf numFmtId="167" fontId="20" fillId="0" borderId="2" xfId="3" applyNumberFormat="1" applyFont="1" applyBorder="1" applyAlignment="1">
      <alignment horizontal="center" wrapText="1"/>
    </xf>
    <xf numFmtId="9" fontId="20" fillId="0" borderId="2" xfId="2" applyFont="1" applyBorder="1" applyAlignment="1">
      <alignment horizontal="center" wrapText="1"/>
    </xf>
    <xf numFmtId="0" fontId="2" fillId="3" borderId="8" xfId="0" applyFont="1" applyFill="1" applyBorder="1" applyAlignment="1">
      <alignment horizontal="center" vertical="top" wrapText="1"/>
    </xf>
    <xf numFmtId="0" fontId="2" fillId="3" borderId="7" xfId="0" applyFont="1" applyFill="1" applyBorder="1" applyAlignment="1">
      <alignment horizontal="center" vertical="top" wrapText="1"/>
    </xf>
    <xf numFmtId="0" fontId="2" fillId="3" borderId="6" xfId="0" applyFont="1" applyFill="1" applyBorder="1" applyAlignment="1">
      <alignment horizontal="center" vertical="top" wrapText="1"/>
    </xf>
    <xf numFmtId="0" fontId="16" fillId="0" borderId="11" xfId="0" applyFont="1" applyBorder="1" applyAlignment="1">
      <alignment horizontal="left"/>
    </xf>
    <xf numFmtId="0" fontId="16" fillId="0" borderId="10" xfId="0" applyFont="1" applyBorder="1" applyAlignment="1">
      <alignment horizontal="left"/>
    </xf>
    <xf numFmtId="166" fontId="5" fillId="0" borderId="2" xfId="3" applyNumberFormat="1" applyFont="1" applyBorder="1" applyAlignment="1">
      <alignment horizontal="center" wrapText="1"/>
    </xf>
    <xf numFmtId="164" fontId="5" fillId="0" borderId="2" xfId="3" applyFont="1" applyBorder="1" applyAlignment="1">
      <alignment horizontal="center"/>
    </xf>
    <xf numFmtId="164" fontId="5" fillId="0" borderId="2" xfId="3" applyFont="1" applyBorder="1" applyAlignment="1">
      <alignment horizontal="center" wrapText="1"/>
    </xf>
    <xf numFmtId="164" fontId="2" fillId="0" borderId="3" xfId="3" applyFont="1" applyBorder="1" applyAlignment="1">
      <alignment horizontal="center"/>
    </xf>
  </cellXfs>
  <cellStyles count="5">
    <cellStyle name="Bad" xfId="4" builtinId="27"/>
    <cellStyle name="Comma" xfId="1" builtinId="3"/>
    <cellStyle name="Comma 2" xfId="3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7"/>
  <sheetViews>
    <sheetView topLeftCell="A22" zoomScaleNormal="100" workbookViewId="0">
      <selection activeCell="A13" sqref="A13:XFD13"/>
    </sheetView>
  </sheetViews>
  <sheetFormatPr defaultRowHeight="15" x14ac:dyDescent="0.25"/>
  <cols>
    <col min="1" max="1" width="5.42578125" customWidth="1"/>
    <col min="2" max="2" width="38.42578125" customWidth="1"/>
    <col min="3" max="3" width="43" hidden="1" customWidth="1"/>
    <col min="4" max="4" width="14.42578125" hidden="1" customWidth="1"/>
    <col min="5" max="5" width="23.7109375" hidden="1" customWidth="1"/>
    <col min="6" max="6" width="20.28515625" hidden="1" customWidth="1"/>
    <col min="7" max="7" width="33.7109375" bestFit="1" customWidth="1"/>
    <col min="8" max="9" width="23.42578125" customWidth="1"/>
    <col min="10" max="10" width="9.5703125" customWidth="1"/>
    <col min="11" max="11" width="23.42578125" customWidth="1"/>
    <col min="12" max="12" width="24" customWidth="1"/>
    <col min="13" max="13" width="8.5703125" customWidth="1"/>
    <col min="14" max="14" width="22.7109375" customWidth="1"/>
    <col min="15" max="15" width="23.7109375" customWidth="1"/>
    <col min="16" max="16" width="9" customWidth="1"/>
  </cols>
  <sheetData>
    <row r="1" spans="1:16" ht="34.5" thickBot="1" x14ac:dyDescent="0.55000000000000004">
      <c r="A1" s="42" t="s">
        <v>86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</row>
    <row r="2" spans="1:16" ht="17.25" customHeight="1" x14ac:dyDescent="0.35">
      <c r="A2" s="22"/>
      <c r="B2" s="21" t="s">
        <v>34</v>
      </c>
      <c r="C2" s="20"/>
      <c r="D2" s="20"/>
      <c r="E2" s="20"/>
      <c r="F2" s="20"/>
      <c r="G2" s="20"/>
      <c r="H2" s="61" t="s">
        <v>40</v>
      </c>
      <c r="I2" s="62"/>
      <c r="J2" s="63"/>
      <c r="K2" s="61" t="s">
        <v>41</v>
      </c>
      <c r="L2" s="62"/>
      <c r="M2" s="63"/>
      <c r="N2" s="61" t="s">
        <v>42</v>
      </c>
      <c r="O2" s="62"/>
      <c r="P2" s="63"/>
    </row>
    <row r="3" spans="1:16" s="28" customFormat="1" ht="29.25" customHeight="1" x14ac:dyDescent="0.25">
      <c r="A3" s="19" t="s">
        <v>21</v>
      </c>
      <c r="B3" s="18" t="s">
        <v>20</v>
      </c>
      <c r="C3" s="18" t="s">
        <v>19</v>
      </c>
      <c r="D3" s="18" t="s">
        <v>18</v>
      </c>
      <c r="E3" s="18" t="s">
        <v>17</v>
      </c>
      <c r="F3" s="18" t="s">
        <v>33</v>
      </c>
      <c r="G3" s="18" t="s">
        <v>15</v>
      </c>
      <c r="H3" s="18" t="s">
        <v>87</v>
      </c>
      <c r="I3" s="18" t="s">
        <v>81</v>
      </c>
      <c r="J3" s="35" t="s">
        <v>0</v>
      </c>
      <c r="K3" s="18" t="s">
        <v>88</v>
      </c>
      <c r="L3" s="18" t="s">
        <v>80</v>
      </c>
      <c r="M3" s="34" t="s">
        <v>0</v>
      </c>
      <c r="N3" s="18" t="s">
        <v>88</v>
      </c>
      <c r="O3" s="18" t="s">
        <v>80</v>
      </c>
      <c r="P3" s="34" t="s">
        <v>0</v>
      </c>
    </row>
    <row r="4" spans="1:16" ht="18" x14ac:dyDescent="0.35">
      <c r="A4" s="16">
        <v>1</v>
      </c>
      <c r="B4" s="56" t="s">
        <v>1</v>
      </c>
      <c r="C4" s="56" t="s">
        <v>24</v>
      </c>
      <c r="D4" s="57" t="s">
        <v>2</v>
      </c>
      <c r="E4" s="58" t="s">
        <v>31</v>
      </c>
      <c r="F4" s="59">
        <v>8</v>
      </c>
      <c r="G4" s="59">
        <v>2012</v>
      </c>
      <c r="H4" s="58">
        <v>28061473</v>
      </c>
      <c r="I4" s="58">
        <v>0</v>
      </c>
      <c r="J4" s="60" t="e">
        <f>(H4-I4)/I4</f>
        <v>#DIV/0!</v>
      </c>
      <c r="K4" s="58">
        <v>8684123</v>
      </c>
      <c r="L4" s="58">
        <v>2491275</v>
      </c>
      <c r="M4" s="60">
        <f>(K4-L4)/L4</f>
        <v>2.4858146932795457</v>
      </c>
      <c r="N4" s="58">
        <f>H4-K4</f>
        <v>19377350</v>
      </c>
      <c r="O4" s="58">
        <f>I4-L4</f>
        <v>-2491275</v>
      </c>
      <c r="P4" s="60">
        <f>(N4-O4)/O4</f>
        <v>-8.7780855184594238</v>
      </c>
    </row>
    <row r="5" spans="1:16" ht="18" customHeight="1" x14ac:dyDescent="0.35">
      <c r="A5" s="12">
        <v>2</v>
      </c>
      <c r="B5" s="56" t="s">
        <v>32</v>
      </c>
      <c r="C5" s="9" t="s">
        <v>24</v>
      </c>
      <c r="D5" s="10" t="s">
        <v>2</v>
      </c>
      <c r="E5" s="10" t="s">
        <v>31</v>
      </c>
      <c r="F5" s="13">
        <v>10</v>
      </c>
      <c r="G5" s="13">
        <v>2015</v>
      </c>
      <c r="H5" s="36">
        <v>8363245</v>
      </c>
      <c r="I5" s="36">
        <v>5879345</v>
      </c>
      <c r="J5" s="37">
        <f t="shared" ref="J5:J13" si="0">(H5-I5)/I5</f>
        <v>0.42247903465437053</v>
      </c>
      <c r="K5" s="36">
        <v>207629447</v>
      </c>
      <c r="L5" s="36">
        <v>122921714</v>
      </c>
      <c r="M5" s="37">
        <f t="shared" ref="M5:M13" si="1">(K5-L5)/L5</f>
        <v>0.68911936096172566</v>
      </c>
      <c r="N5" s="36">
        <v>-199266202</v>
      </c>
      <c r="O5" s="36">
        <v>-118598851</v>
      </c>
      <c r="P5" s="37">
        <f t="shared" ref="P5:P13" si="2">(N5-O5)/O5</f>
        <v>0.68016975139160496</v>
      </c>
    </row>
    <row r="6" spans="1:16" ht="18" x14ac:dyDescent="0.35">
      <c r="A6" s="16">
        <v>3</v>
      </c>
      <c r="B6" s="15" t="s">
        <v>5</v>
      </c>
      <c r="C6" s="9" t="s">
        <v>12</v>
      </c>
      <c r="D6" s="10" t="s">
        <v>2</v>
      </c>
      <c r="E6" s="10" t="s">
        <v>30</v>
      </c>
      <c r="F6" s="13">
        <v>11</v>
      </c>
      <c r="G6" s="13">
        <v>2013</v>
      </c>
      <c r="H6" s="36">
        <v>0</v>
      </c>
      <c r="I6" s="36">
        <v>6250233</v>
      </c>
      <c r="J6" s="37">
        <f t="shared" si="0"/>
        <v>-1</v>
      </c>
      <c r="K6" s="36">
        <v>261903793</v>
      </c>
      <c r="L6" s="36">
        <v>5879345</v>
      </c>
      <c r="M6" s="37">
        <f t="shared" si="1"/>
        <v>43.546423623719988</v>
      </c>
      <c r="N6" s="36">
        <f t="shared" ref="N6:O13" si="3">H6-K6</f>
        <v>-261903793</v>
      </c>
      <c r="O6" s="36">
        <f t="shared" si="3"/>
        <v>370888</v>
      </c>
      <c r="P6" s="37">
        <f t="shared" si="2"/>
        <v>-707.15332121826532</v>
      </c>
    </row>
    <row r="7" spans="1:16" ht="18" x14ac:dyDescent="0.35">
      <c r="A7" s="12">
        <v>4</v>
      </c>
      <c r="B7" s="11" t="s">
        <v>29</v>
      </c>
      <c r="C7" s="9" t="s">
        <v>28</v>
      </c>
      <c r="D7" s="10" t="s">
        <v>2</v>
      </c>
      <c r="E7" s="10" t="s">
        <v>27</v>
      </c>
      <c r="F7" s="13">
        <v>2</v>
      </c>
      <c r="G7" s="13">
        <v>2016</v>
      </c>
      <c r="H7" s="36">
        <v>241896796</v>
      </c>
      <c r="I7" s="36">
        <v>253586325</v>
      </c>
      <c r="J7" s="37">
        <f t="shared" si="0"/>
        <v>-4.6096842958704497E-2</v>
      </c>
      <c r="K7" s="36">
        <v>11104015</v>
      </c>
      <c r="L7" s="36">
        <v>38050508</v>
      </c>
      <c r="M7" s="37">
        <f t="shared" si="1"/>
        <v>-0.70817695784771129</v>
      </c>
      <c r="N7" s="36">
        <v>230792781</v>
      </c>
      <c r="O7" s="36">
        <v>205535817</v>
      </c>
      <c r="P7" s="37">
        <f t="shared" si="2"/>
        <v>0.12288351669626515</v>
      </c>
    </row>
    <row r="8" spans="1:16" ht="18" x14ac:dyDescent="0.35">
      <c r="A8" s="12">
        <v>9</v>
      </c>
      <c r="B8" s="11" t="s">
        <v>59</v>
      </c>
      <c r="C8" s="9"/>
      <c r="D8" s="10"/>
      <c r="E8" s="10"/>
      <c r="F8" s="13"/>
      <c r="G8" s="13"/>
      <c r="H8" s="36">
        <v>0</v>
      </c>
      <c r="I8" s="36">
        <v>0</v>
      </c>
      <c r="J8" s="37" t="e">
        <f t="shared" ref="J8" si="4">(H8-I8)/I8</f>
        <v>#DIV/0!</v>
      </c>
      <c r="K8" s="36">
        <v>264976778</v>
      </c>
      <c r="L8" s="36">
        <v>228225215</v>
      </c>
      <c r="M8" s="37">
        <f t="shared" ref="M8" si="5">(K8-L8)/L8</f>
        <v>0.16103200078045715</v>
      </c>
      <c r="N8" s="36">
        <f t="shared" ref="N8" si="6">H8-K8</f>
        <v>-264976778</v>
      </c>
      <c r="O8" s="36">
        <f t="shared" ref="O8" si="7">I8-L8</f>
        <v>-228225215</v>
      </c>
      <c r="P8" s="37">
        <f t="shared" ref="P8" si="8">(N8-O8)/O8</f>
        <v>0.16103200078045715</v>
      </c>
    </row>
    <row r="9" spans="1:16" ht="18" x14ac:dyDescent="0.35">
      <c r="A9" s="16">
        <v>5</v>
      </c>
      <c r="B9" s="15" t="s">
        <v>26</v>
      </c>
      <c r="C9" s="9"/>
      <c r="D9" s="10"/>
      <c r="E9" s="10"/>
      <c r="F9" s="13"/>
      <c r="G9" s="13"/>
      <c r="H9" s="36">
        <v>0</v>
      </c>
      <c r="I9" s="36">
        <v>0</v>
      </c>
      <c r="J9" s="37" t="e">
        <f t="shared" si="0"/>
        <v>#DIV/0!</v>
      </c>
      <c r="K9" s="36">
        <v>0</v>
      </c>
      <c r="L9" s="36">
        <v>0</v>
      </c>
      <c r="M9" s="37" t="e">
        <f t="shared" si="1"/>
        <v>#DIV/0!</v>
      </c>
      <c r="N9" s="36">
        <f t="shared" si="3"/>
        <v>0</v>
      </c>
      <c r="O9" s="36">
        <f t="shared" si="3"/>
        <v>0</v>
      </c>
      <c r="P9" s="37" t="e">
        <f t="shared" si="2"/>
        <v>#DIV/0!</v>
      </c>
    </row>
    <row r="10" spans="1:16" ht="18" x14ac:dyDescent="0.35">
      <c r="A10" s="16">
        <v>6</v>
      </c>
      <c r="B10" s="15" t="s">
        <v>25</v>
      </c>
      <c r="C10" s="9"/>
      <c r="D10" s="10"/>
      <c r="E10" s="10"/>
      <c r="F10" s="13"/>
      <c r="G10" s="13"/>
      <c r="H10" s="36">
        <v>0</v>
      </c>
      <c r="I10" s="36">
        <v>0</v>
      </c>
      <c r="J10" s="37" t="e">
        <f t="shared" si="0"/>
        <v>#DIV/0!</v>
      </c>
      <c r="K10" s="36">
        <v>0</v>
      </c>
      <c r="L10" s="36">
        <v>0</v>
      </c>
      <c r="M10" s="37" t="e">
        <f t="shared" si="1"/>
        <v>#DIV/0!</v>
      </c>
      <c r="N10" s="36">
        <f t="shared" si="3"/>
        <v>0</v>
      </c>
      <c r="O10" s="36">
        <f t="shared" si="3"/>
        <v>0</v>
      </c>
      <c r="P10" s="37" t="e">
        <f t="shared" si="2"/>
        <v>#DIV/0!</v>
      </c>
    </row>
    <row r="11" spans="1:16" ht="18" x14ac:dyDescent="0.35">
      <c r="A11" s="12">
        <v>7</v>
      </c>
      <c r="B11" s="11" t="s">
        <v>47</v>
      </c>
      <c r="C11" s="9" t="s">
        <v>28</v>
      </c>
      <c r="D11" s="10" t="s">
        <v>2</v>
      </c>
      <c r="E11" s="10" t="s">
        <v>27</v>
      </c>
      <c r="F11" s="13">
        <v>2</v>
      </c>
      <c r="G11" s="13">
        <v>2016</v>
      </c>
      <c r="H11" s="36">
        <v>0</v>
      </c>
      <c r="I11" s="36">
        <v>0</v>
      </c>
      <c r="J11" s="37" t="e">
        <f t="shared" si="0"/>
        <v>#DIV/0!</v>
      </c>
      <c r="K11" s="36">
        <v>0</v>
      </c>
      <c r="L11" s="36">
        <v>0</v>
      </c>
      <c r="M11" s="37" t="e">
        <f t="shared" si="1"/>
        <v>#DIV/0!</v>
      </c>
      <c r="N11" s="36">
        <f t="shared" si="3"/>
        <v>0</v>
      </c>
      <c r="O11" s="36">
        <f t="shared" si="3"/>
        <v>0</v>
      </c>
      <c r="P11" s="37" t="e">
        <f t="shared" si="2"/>
        <v>#DIV/0!</v>
      </c>
    </row>
    <row r="12" spans="1:16" ht="18" x14ac:dyDescent="0.35">
      <c r="A12" s="12">
        <v>8</v>
      </c>
      <c r="B12" s="11" t="s">
        <v>57</v>
      </c>
      <c r="C12" s="9"/>
      <c r="D12" s="10"/>
      <c r="E12" s="10"/>
      <c r="F12" s="13"/>
      <c r="G12" s="13"/>
      <c r="H12" s="36">
        <v>0</v>
      </c>
      <c r="I12" s="36">
        <v>0</v>
      </c>
      <c r="J12" s="37" t="e">
        <f t="shared" si="0"/>
        <v>#DIV/0!</v>
      </c>
      <c r="K12" s="36">
        <v>0</v>
      </c>
      <c r="L12" s="36">
        <v>0</v>
      </c>
      <c r="M12" s="37" t="e">
        <f t="shared" si="1"/>
        <v>#DIV/0!</v>
      </c>
      <c r="N12" s="36">
        <f t="shared" si="3"/>
        <v>0</v>
      </c>
      <c r="O12" s="36">
        <f t="shared" si="3"/>
        <v>0</v>
      </c>
      <c r="P12" s="37" t="e">
        <f t="shared" si="2"/>
        <v>#DIV/0!</v>
      </c>
    </row>
    <row r="13" spans="1:16" ht="18" x14ac:dyDescent="0.35">
      <c r="A13" s="12">
        <v>10</v>
      </c>
      <c r="B13" s="11" t="s">
        <v>61</v>
      </c>
      <c r="C13" s="9"/>
      <c r="D13" s="10"/>
      <c r="E13" s="10"/>
      <c r="F13" s="13"/>
      <c r="G13" s="13"/>
      <c r="H13" s="36">
        <v>0</v>
      </c>
      <c r="I13" s="36">
        <v>0</v>
      </c>
      <c r="J13" s="37" t="e">
        <f t="shared" si="0"/>
        <v>#DIV/0!</v>
      </c>
      <c r="K13" s="36">
        <v>0</v>
      </c>
      <c r="L13" s="36">
        <v>0</v>
      </c>
      <c r="M13" s="37" t="e">
        <f t="shared" si="1"/>
        <v>#DIV/0!</v>
      </c>
      <c r="N13" s="36">
        <f t="shared" si="3"/>
        <v>0</v>
      </c>
      <c r="O13" s="36">
        <f t="shared" si="3"/>
        <v>0</v>
      </c>
      <c r="P13" s="37" t="e">
        <f t="shared" si="2"/>
        <v>#DIV/0!</v>
      </c>
    </row>
    <row r="14" spans="1:16" ht="18.75" customHeight="1" x14ac:dyDescent="0.35">
      <c r="A14" s="12"/>
      <c r="B14" s="11"/>
      <c r="C14" s="8"/>
      <c r="D14" s="10"/>
      <c r="E14" s="27"/>
      <c r="F14" s="27"/>
      <c r="G14" s="27"/>
      <c r="H14" s="27">
        <v>0</v>
      </c>
      <c r="I14" s="27">
        <v>0</v>
      </c>
      <c r="J14" s="27"/>
      <c r="K14" s="27">
        <v>0</v>
      </c>
      <c r="L14" s="27">
        <v>0</v>
      </c>
      <c r="M14" s="27"/>
      <c r="N14" s="27">
        <v>0</v>
      </c>
      <c r="O14" s="27">
        <v>0</v>
      </c>
      <c r="P14" s="27"/>
    </row>
    <row r="15" spans="1:16" ht="16.5" customHeight="1" x14ac:dyDescent="0.35">
      <c r="A15" s="7"/>
      <c r="B15" s="6" t="s">
        <v>46</v>
      </c>
      <c r="C15" s="5" t="s">
        <v>6</v>
      </c>
      <c r="D15" s="4"/>
      <c r="E15" s="4"/>
      <c r="F15" s="26">
        <v>31</v>
      </c>
      <c r="G15" s="4"/>
      <c r="H15" s="38">
        <f>SUM(H4:H11)</f>
        <v>278321514</v>
      </c>
      <c r="I15" s="38">
        <f>SUM(I4:I11)</f>
        <v>265715903</v>
      </c>
      <c r="J15" s="39"/>
      <c r="K15" s="40">
        <f>SUM(K4:K14)</f>
        <v>754298156</v>
      </c>
      <c r="L15" s="40">
        <v>397568057</v>
      </c>
      <c r="M15" s="39"/>
      <c r="N15" s="40">
        <f>SUM(N4:N14)</f>
        <v>-475976642</v>
      </c>
      <c r="O15" s="40">
        <v>-143408636</v>
      </c>
      <c r="P15" s="39"/>
    </row>
    <row r="16" spans="1:16" ht="15.75" thickBot="1" x14ac:dyDescent="0.3">
      <c r="B16" s="25"/>
      <c r="C16" s="24"/>
      <c r="D16" s="23"/>
      <c r="E16" s="23"/>
      <c r="F16" s="24"/>
      <c r="G16" s="23"/>
      <c r="H16" s="23"/>
      <c r="I16" s="23"/>
      <c r="J16" s="24"/>
      <c r="K16" s="24"/>
      <c r="L16" s="23"/>
      <c r="M16" s="23"/>
      <c r="O16" s="2"/>
    </row>
    <row r="17" spans="1:16" ht="19.5" customHeight="1" x14ac:dyDescent="0.35">
      <c r="A17" s="22"/>
      <c r="B17" s="21" t="s">
        <v>23</v>
      </c>
      <c r="C17" s="20"/>
      <c r="D17" s="20"/>
      <c r="E17" s="20"/>
      <c r="F17" s="20"/>
      <c r="G17" s="20"/>
      <c r="H17" s="61" t="s">
        <v>40</v>
      </c>
      <c r="I17" s="62"/>
      <c r="J17" s="63"/>
      <c r="K17" s="61" t="s">
        <v>41</v>
      </c>
      <c r="L17" s="62"/>
      <c r="M17" s="63"/>
      <c r="N17" s="61" t="s">
        <v>42</v>
      </c>
      <c r="O17" s="62"/>
      <c r="P17" s="63"/>
    </row>
    <row r="18" spans="1:16" ht="37.5" customHeight="1" x14ac:dyDescent="0.25">
      <c r="A18" s="19" t="s">
        <v>21</v>
      </c>
      <c r="B18" s="18" t="s">
        <v>20</v>
      </c>
      <c r="C18" s="18" t="s">
        <v>19</v>
      </c>
      <c r="D18" s="18" t="s">
        <v>18</v>
      </c>
      <c r="E18" s="18" t="s">
        <v>17</v>
      </c>
      <c r="F18" s="18" t="s">
        <v>16</v>
      </c>
      <c r="G18" s="18" t="s">
        <v>15</v>
      </c>
      <c r="H18" s="18" t="s">
        <v>89</v>
      </c>
      <c r="I18" s="18" t="s">
        <v>81</v>
      </c>
      <c r="J18" s="18" t="s">
        <v>0</v>
      </c>
      <c r="K18" s="18" t="s">
        <v>88</v>
      </c>
      <c r="L18" s="18" t="s">
        <v>80</v>
      </c>
      <c r="M18" s="18" t="s">
        <v>0</v>
      </c>
      <c r="N18" s="18" t="s">
        <v>88</v>
      </c>
      <c r="O18" s="18" t="s">
        <v>80</v>
      </c>
      <c r="P18" s="18" t="s">
        <v>0</v>
      </c>
    </row>
    <row r="19" spans="1:16" ht="18.75" customHeight="1" x14ac:dyDescent="0.35">
      <c r="A19" s="12">
        <v>1</v>
      </c>
      <c r="B19" s="17" t="s">
        <v>13</v>
      </c>
      <c r="C19" s="9" t="s">
        <v>12</v>
      </c>
      <c r="D19" s="10" t="s">
        <v>3</v>
      </c>
      <c r="E19" s="10" t="s">
        <v>11</v>
      </c>
      <c r="F19" s="13">
        <v>5</v>
      </c>
      <c r="G19" s="13">
        <v>2015</v>
      </c>
      <c r="H19" s="36">
        <v>3949340</v>
      </c>
      <c r="I19" s="36">
        <v>3949340</v>
      </c>
      <c r="J19" s="37">
        <f>(H19-I19)/I19</f>
        <v>0</v>
      </c>
      <c r="K19" s="36">
        <v>63313277</v>
      </c>
      <c r="L19" s="36">
        <v>32763855</v>
      </c>
      <c r="M19" s="37">
        <f>(K19-L19)/L19</f>
        <v>0.93241231839171546</v>
      </c>
      <c r="N19" s="36">
        <f>H19-K19</f>
        <v>-59363937</v>
      </c>
      <c r="O19" s="36">
        <f>I19-L19</f>
        <v>-28814515</v>
      </c>
      <c r="P19" s="37">
        <f>(N19-O19)/O19</f>
        <v>1.060209481228471</v>
      </c>
    </row>
    <row r="20" spans="1:16" ht="18.75" customHeight="1" x14ac:dyDescent="0.35">
      <c r="A20" s="12">
        <v>2</v>
      </c>
      <c r="B20" s="11" t="s">
        <v>9</v>
      </c>
      <c r="C20" s="9" t="s">
        <v>8</v>
      </c>
      <c r="D20" s="10" t="s">
        <v>3</v>
      </c>
      <c r="E20" s="10" t="s">
        <v>7</v>
      </c>
      <c r="F20" s="14">
        <v>285934852</v>
      </c>
      <c r="G20" s="13">
        <v>2017</v>
      </c>
      <c r="H20" s="36">
        <v>2141615951</v>
      </c>
      <c r="I20" s="36">
        <v>1430272560</v>
      </c>
      <c r="J20" s="37">
        <f t="shared" ref="J20:J24" si="9">(H20-I20)/I20</f>
        <v>0.49734813551900903</v>
      </c>
      <c r="K20" s="36">
        <v>300793627</v>
      </c>
      <c r="L20" s="36">
        <v>495197357</v>
      </c>
      <c r="M20" s="37">
        <f t="shared" ref="M20:M24" si="10">(K20-L20)/L20</f>
        <v>-0.39257828672134853</v>
      </c>
      <c r="N20" s="36">
        <f t="shared" ref="N20:O25" si="11">H20-K20</f>
        <v>1840822324</v>
      </c>
      <c r="O20" s="36">
        <f t="shared" si="11"/>
        <v>935075203</v>
      </c>
      <c r="P20" s="37">
        <f t="shared" ref="P20:P24" si="12">(N20-O20)/O20</f>
        <v>0.96863559005103894</v>
      </c>
    </row>
    <row r="21" spans="1:16" ht="18.75" customHeight="1" x14ac:dyDescent="0.35">
      <c r="A21" s="12">
        <v>3</v>
      </c>
      <c r="B21" s="15" t="s">
        <v>10</v>
      </c>
      <c r="C21" s="9"/>
      <c r="D21" s="10"/>
      <c r="E21" s="10"/>
      <c r="F21" s="13"/>
      <c r="G21" s="13"/>
      <c r="H21" s="36">
        <v>238754000</v>
      </c>
      <c r="I21" s="36">
        <v>243834000</v>
      </c>
      <c r="J21" s="37">
        <f t="shared" si="9"/>
        <v>-2.0833845977181197E-2</v>
      </c>
      <c r="K21" s="36">
        <v>115833000</v>
      </c>
      <c r="L21" s="36">
        <v>104983000</v>
      </c>
      <c r="M21" s="37">
        <f t="shared" si="10"/>
        <v>0.10335006620119448</v>
      </c>
      <c r="N21" s="36">
        <f t="shared" si="11"/>
        <v>122921000</v>
      </c>
      <c r="O21" s="36">
        <f t="shared" si="11"/>
        <v>138851000</v>
      </c>
      <c r="P21" s="37">
        <f t="shared" si="12"/>
        <v>-0.11472729760678713</v>
      </c>
    </row>
    <row r="22" spans="1:16" ht="18.75" customHeight="1" x14ac:dyDescent="0.35">
      <c r="A22" s="12">
        <v>4</v>
      </c>
      <c r="B22" s="15" t="s">
        <v>48</v>
      </c>
      <c r="C22" s="9"/>
      <c r="D22" s="10"/>
      <c r="E22" s="10"/>
      <c r="F22" s="13"/>
      <c r="G22" s="13"/>
      <c r="H22" s="36">
        <v>0</v>
      </c>
      <c r="I22" s="36">
        <v>0</v>
      </c>
      <c r="J22" s="37" t="e">
        <f t="shared" si="9"/>
        <v>#DIV/0!</v>
      </c>
      <c r="K22" s="36">
        <v>0</v>
      </c>
      <c r="L22" s="36">
        <v>0</v>
      </c>
      <c r="M22" s="37" t="e">
        <f t="shared" si="10"/>
        <v>#DIV/0!</v>
      </c>
      <c r="N22" s="36">
        <f t="shared" si="11"/>
        <v>0</v>
      </c>
      <c r="O22" s="36">
        <f t="shared" si="11"/>
        <v>0</v>
      </c>
      <c r="P22" s="37" t="e">
        <f t="shared" si="12"/>
        <v>#DIV/0!</v>
      </c>
    </row>
    <row r="23" spans="1:16" ht="18.75" customHeight="1" x14ac:dyDescent="0.35">
      <c r="A23" s="12">
        <v>5</v>
      </c>
      <c r="B23" s="17" t="s">
        <v>83</v>
      </c>
      <c r="C23" s="9"/>
      <c r="D23" s="10"/>
      <c r="E23" s="10"/>
      <c r="F23" s="13"/>
      <c r="G23" s="13"/>
      <c r="H23" s="36"/>
      <c r="I23" s="36"/>
      <c r="J23" s="37"/>
      <c r="K23" s="36"/>
      <c r="L23" s="36"/>
      <c r="M23" s="37"/>
      <c r="N23" s="36"/>
      <c r="O23" s="36"/>
      <c r="P23" s="37"/>
    </row>
    <row r="24" spans="1:16" ht="18" customHeight="1" x14ac:dyDescent="0.35">
      <c r="A24" s="12">
        <v>6</v>
      </c>
      <c r="B24" s="11" t="s">
        <v>49</v>
      </c>
      <c r="C24" s="9" t="s">
        <v>8</v>
      </c>
      <c r="D24" s="10" t="s">
        <v>3</v>
      </c>
      <c r="E24" s="10" t="s">
        <v>7</v>
      </c>
      <c r="F24" s="14">
        <v>285934852</v>
      </c>
      <c r="G24" s="13">
        <v>2017</v>
      </c>
      <c r="H24" s="36">
        <v>0</v>
      </c>
      <c r="I24" s="36">
        <v>0</v>
      </c>
      <c r="J24" s="37" t="e">
        <f t="shared" si="9"/>
        <v>#DIV/0!</v>
      </c>
      <c r="K24" s="36">
        <v>0</v>
      </c>
      <c r="L24" s="36">
        <v>0</v>
      </c>
      <c r="M24" s="37" t="e">
        <f t="shared" si="10"/>
        <v>#DIV/0!</v>
      </c>
      <c r="N24" s="36">
        <f t="shared" si="11"/>
        <v>0</v>
      </c>
      <c r="O24" s="36">
        <f t="shared" si="11"/>
        <v>0</v>
      </c>
      <c r="P24" s="37" t="e">
        <f t="shared" si="12"/>
        <v>#DIV/0!</v>
      </c>
    </row>
    <row r="25" spans="1:16" ht="10.5" customHeight="1" x14ac:dyDescent="0.35">
      <c r="A25" s="12"/>
      <c r="B25" s="11"/>
      <c r="C25" s="8"/>
      <c r="D25" s="10"/>
      <c r="E25" s="8"/>
      <c r="F25" s="8"/>
      <c r="G25" s="8"/>
      <c r="H25" s="36">
        <v>0</v>
      </c>
      <c r="I25" s="36">
        <v>0</v>
      </c>
      <c r="J25" s="17"/>
      <c r="K25" s="11">
        <v>0</v>
      </c>
      <c r="L25" s="11">
        <v>0</v>
      </c>
      <c r="M25" s="41"/>
      <c r="N25" s="36">
        <f t="shared" si="11"/>
        <v>0</v>
      </c>
      <c r="O25" s="36">
        <f t="shared" si="11"/>
        <v>0</v>
      </c>
      <c r="P25" s="41"/>
    </row>
    <row r="26" spans="1:16" ht="20.25" customHeight="1" x14ac:dyDescent="0.35">
      <c r="A26" s="7"/>
      <c r="B26" s="6" t="s">
        <v>46</v>
      </c>
      <c r="C26" s="5" t="s">
        <v>6</v>
      </c>
      <c r="D26" s="4"/>
      <c r="E26" s="5"/>
      <c r="F26" s="5">
        <v>285934857</v>
      </c>
      <c r="G26" s="5"/>
      <c r="H26" s="38">
        <f>SUM(H19:H24)</f>
        <v>2384319291</v>
      </c>
      <c r="I26" s="38">
        <f>SUM(I19:I24)</f>
        <v>1678055900</v>
      </c>
      <c r="J26" s="40"/>
      <c r="K26" s="38">
        <f>SUM(K19:K24)</f>
        <v>479939904</v>
      </c>
      <c r="L26" s="38">
        <f>SUM(L19:L24)</f>
        <v>632944212</v>
      </c>
      <c r="M26" s="39">
        <v>0.30598845277708658</v>
      </c>
      <c r="N26" s="40">
        <f>SUM(N19:N24)</f>
        <v>1904379387</v>
      </c>
      <c r="O26" s="40">
        <f>SUM(O19:O24)</f>
        <v>1045111688</v>
      </c>
      <c r="P26" s="39">
        <v>0.62490061077599246</v>
      </c>
    </row>
    <row r="27" spans="1:16" x14ac:dyDescent="0.25">
      <c r="D27" s="2"/>
      <c r="H27" s="2"/>
      <c r="I27" s="2"/>
      <c r="J27" s="3"/>
      <c r="K27" s="2"/>
      <c r="L27" s="2"/>
      <c r="O27" s="2"/>
    </row>
  </sheetData>
  <mergeCells count="6">
    <mergeCell ref="H2:J2"/>
    <mergeCell ref="K2:M2"/>
    <mergeCell ref="N2:P2"/>
    <mergeCell ref="H17:J17"/>
    <mergeCell ref="K17:M17"/>
    <mergeCell ref="N17:P17"/>
  </mergeCells>
  <pageMargins left="0.70866141732283472" right="0.70866141732283472" top="0.74803149606299213" bottom="0.74803149606299213" header="0.31496062992125984" footer="0.31496062992125984"/>
  <pageSetup scale="5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7"/>
  <sheetViews>
    <sheetView topLeftCell="B8" zoomScaleNormal="100" workbookViewId="0">
      <selection activeCell="B13" sqref="A13:XFD13"/>
    </sheetView>
  </sheetViews>
  <sheetFormatPr defaultRowHeight="15" x14ac:dyDescent="0.25"/>
  <cols>
    <col min="1" max="1" width="5.42578125" customWidth="1"/>
    <col min="2" max="2" width="38.42578125" customWidth="1"/>
    <col min="3" max="3" width="43" hidden="1" customWidth="1"/>
    <col min="4" max="4" width="14.42578125" hidden="1" customWidth="1"/>
    <col min="5" max="5" width="23.7109375" hidden="1" customWidth="1"/>
    <col min="6" max="6" width="20.28515625" hidden="1" customWidth="1"/>
    <col min="7" max="7" width="12.7109375" hidden="1" customWidth="1"/>
    <col min="8" max="8" width="26.42578125" customWidth="1"/>
    <col min="9" max="9" width="23.42578125" customWidth="1"/>
    <col min="10" max="10" width="9.5703125" customWidth="1"/>
    <col min="11" max="11" width="23.42578125" customWidth="1"/>
    <col min="12" max="12" width="24" customWidth="1"/>
    <col min="13" max="13" width="11.140625" customWidth="1"/>
    <col min="14" max="14" width="25.140625" customWidth="1"/>
    <col min="15" max="15" width="23.7109375" customWidth="1"/>
    <col min="16" max="16" width="9.42578125" customWidth="1"/>
  </cols>
  <sheetData>
    <row r="1" spans="1:16" ht="34.5" thickBot="1" x14ac:dyDescent="0.55000000000000004">
      <c r="A1" s="42" t="s">
        <v>90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</row>
    <row r="2" spans="1:16" ht="17.25" customHeight="1" x14ac:dyDescent="0.35">
      <c r="A2" s="22"/>
      <c r="B2" s="21" t="s">
        <v>34</v>
      </c>
      <c r="C2" s="20"/>
      <c r="D2" s="20"/>
      <c r="E2" s="20"/>
      <c r="F2" s="20"/>
      <c r="G2" s="20"/>
      <c r="H2" s="61" t="s">
        <v>38</v>
      </c>
      <c r="I2" s="62"/>
      <c r="J2" s="63"/>
      <c r="K2" s="61" t="s">
        <v>22</v>
      </c>
      <c r="L2" s="62"/>
      <c r="M2" s="63"/>
      <c r="N2" s="61" t="s">
        <v>39</v>
      </c>
      <c r="O2" s="62"/>
      <c r="P2" s="63"/>
    </row>
    <row r="3" spans="1:16" s="28" customFormat="1" ht="33" customHeight="1" x14ac:dyDescent="0.25">
      <c r="A3" s="19" t="s">
        <v>21</v>
      </c>
      <c r="B3" s="18" t="s">
        <v>20</v>
      </c>
      <c r="C3" s="18" t="s">
        <v>19</v>
      </c>
      <c r="D3" s="18" t="s">
        <v>18</v>
      </c>
      <c r="E3" s="18" t="s">
        <v>17</v>
      </c>
      <c r="F3" s="18" t="s">
        <v>33</v>
      </c>
      <c r="G3" s="18" t="s">
        <v>15</v>
      </c>
      <c r="H3" s="18" t="s">
        <v>88</v>
      </c>
      <c r="I3" s="18" t="s">
        <v>80</v>
      </c>
      <c r="J3" s="18" t="s">
        <v>0</v>
      </c>
      <c r="K3" s="18" t="s">
        <v>88</v>
      </c>
      <c r="L3" s="18" t="s">
        <v>80</v>
      </c>
      <c r="M3" s="18" t="s">
        <v>0</v>
      </c>
      <c r="N3" s="18" t="s">
        <v>88</v>
      </c>
      <c r="O3" s="18" t="s">
        <v>80</v>
      </c>
      <c r="P3" s="18" t="s">
        <v>0</v>
      </c>
    </row>
    <row r="4" spans="1:16" ht="18" x14ac:dyDescent="0.35">
      <c r="A4" s="16">
        <v>1</v>
      </c>
      <c r="B4" s="56" t="s">
        <v>1</v>
      </c>
      <c r="C4" s="52" t="s">
        <v>24</v>
      </c>
      <c r="D4" s="53" t="s">
        <v>2</v>
      </c>
      <c r="E4" s="54" t="s">
        <v>31</v>
      </c>
      <c r="F4" s="55">
        <v>8</v>
      </c>
      <c r="G4" s="55">
        <v>2012</v>
      </c>
      <c r="H4" s="58">
        <v>5777955547</v>
      </c>
      <c r="I4" s="58">
        <v>5861875877</v>
      </c>
      <c r="J4" s="60">
        <f>(H4-I4)/I4</f>
        <v>-1.4316292559055152E-2</v>
      </c>
      <c r="K4" s="58">
        <v>2059993255</v>
      </c>
      <c r="L4" s="58">
        <v>2259841896</v>
      </c>
      <c r="M4" s="60">
        <f>(K4-L4)/L4</f>
        <v>-8.8434788891089744E-2</v>
      </c>
      <c r="N4" s="58">
        <f>H4+K4</f>
        <v>7837948802</v>
      </c>
      <c r="O4" s="58">
        <f>I4+L4</f>
        <v>8121717773</v>
      </c>
      <c r="P4" s="60">
        <f>(N4-O4)/O4</f>
        <v>-3.493952621000538E-2</v>
      </c>
    </row>
    <row r="5" spans="1:16" ht="18" customHeight="1" x14ac:dyDescent="0.35">
      <c r="A5" s="16">
        <v>2</v>
      </c>
      <c r="B5" s="56" t="s">
        <v>32</v>
      </c>
      <c r="C5" s="9" t="s">
        <v>24</v>
      </c>
      <c r="D5" s="10" t="s">
        <v>2</v>
      </c>
      <c r="E5" s="10" t="s">
        <v>31</v>
      </c>
      <c r="F5" s="13">
        <v>10</v>
      </c>
      <c r="G5" s="13">
        <v>2015</v>
      </c>
      <c r="H5" s="36">
        <v>17401768613</v>
      </c>
      <c r="I5" s="36">
        <v>16332001672</v>
      </c>
      <c r="J5" s="37">
        <f t="shared" ref="J5:J13" si="0">(H5-I5)/I5</f>
        <v>6.5501275500971554E-2</v>
      </c>
      <c r="K5" s="36">
        <v>3367797275</v>
      </c>
      <c r="L5" s="36">
        <v>3023179760</v>
      </c>
      <c r="M5" s="37">
        <f t="shared" ref="M5:M13" si="1">(K5-L5)/L5</f>
        <v>0.11399173795738829</v>
      </c>
      <c r="N5" s="36">
        <f t="shared" ref="N5:O11" si="2">H5+K5</f>
        <v>20769565888</v>
      </c>
      <c r="O5" s="36">
        <f t="shared" si="2"/>
        <v>19355181432</v>
      </c>
      <c r="P5" s="37">
        <f t="shared" ref="P5:P14" si="3">(N5-O5)/O5</f>
        <v>7.3075236260074131E-2</v>
      </c>
    </row>
    <row r="6" spans="1:16" ht="18" x14ac:dyDescent="0.35">
      <c r="A6" s="16">
        <v>3</v>
      </c>
      <c r="B6" s="15" t="s">
        <v>5</v>
      </c>
      <c r="C6" s="9" t="s">
        <v>12</v>
      </c>
      <c r="D6" s="10" t="s">
        <v>2</v>
      </c>
      <c r="E6" s="10" t="s">
        <v>30</v>
      </c>
      <c r="F6" s="13">
        <v>11</v>
      </c>
      <c r="G6" s="13">
        <v>2013</v>
      </c>
      <c r="H6" s="36">
        <v>2385630716</v>
      </c>
      <c r="I6" s="36">
        <v>100228913</v>
      </c>
      <c r="J6" s="37">
        <f t="shared" si="0"/>
        <v>22.801821695901261</v>
      </c>
      <c r="K6" s="36">
        <v>284980831</v>
      </c>
      <c r="L6" s="36">
        <v>71219641</v>
      </c>
      <c r="M6" s="37">
        <f t="shared" si="1"/>
        <v>3.0014359381564422</v>
      </c>
      <c r="N6" s="36">
        <f t="shared" si="2"/>
        <v>2670611547</v>
      </c>
      <c r="O6" s="36">
        <f t="shared" si="2"/>
        <v>171448554</v>
      </c>
      <c r="P6" s="37">
        <f t="shared" si="3"/>
        <v>14.576751653443516</v>
      </c>
    </row>
    <row r="7" spans="1:16" ht="18" x14ac:dyDescent="0.35">
      <c r="A7" s="12">
        <v>4</v>
      </c>
      <c r="B7" s="11" t="s">
        <v>29</v>
      </c>
      <c r="C7" s="9" t="s">
        <v>28</v>
      </c>
      <c r="D7" s="10" t="s">
        <v>2</v>
      </c>
      <c r="E7" s="10" t="s">
        <v>27</v>
      </c>
      <c r="F7" s="13">
        <v>2</v>
      </c>
      <c r="G7" s="13">
        <v>2016</v>
      </c>
      <c r="H7" s="36">
        <v>2684949950</v>
      </c>
      <c r="I7" s="36">
        <v>2456250142</v>
      </c>
      <c r="J7" s="37">
        <f t="shared" si="0"/>
        <v>9.3109331207521615E-2</v>
      </c>
      <c r="K7" s="36">
        <v>438977799</v>
      </c>
      <c r="L7" s="36">
        <v>473938598</v>
      </c>
      <c r="M7" s="37">
        <f t="shared" si="1"/>
        <v>-7.3766515636272359E-2</v>
      </c>
      <c r="N7" s="36">
        <f t="shared" si="2"/>
        <v>3123927749</v>
      </c>
      <c r="O7" s="36">
        <f t="shared" si="2"/>
        <v>2930188740</v>
      </c>
      <c r="P7" s="37">
        <f t="shared" si="3"/>
        <v>6.6118269569215529E-2</v>
      </c>
    </row>
    <row r="8" spans="1:16" ht="18" x14ac:dyDescent="0.35">
      <c r="A8" s="12">
        <v>9</v>
      </c>
      <c r="B8" s="11" t="s">
        <v>59</v>
      </c>
      <c r="C8" s="9"/>
      <c r="D8" s="10"/>
      <c r="E8" s="10"/>
      <c r="F8" s="13"/>
      <c r="G8" s="13"/>
      <c r="H8" s="36">
        <v>0</v>
      </c>
      <c r="I8" s="36">
        <v>0</v>
      </c>
      <c r="J8" s="37" t="e">
        <f t="shared" ref="J8" si="4">(H8-I8)/I8</f>
        <v>#DIV/0!</v>
      </c>
      <c r="K8" s="36">
        <v>1224785</v>
      </c>
      <c r="L8" s="36">
        <v>99785</v>
      </c>
      <c r="M8" s="37">
        <f t="shared" ref="M8" si="5">(K8-L8)/L8</f>
        <v>11.274239615172622</v>
      </c>
      <c r="N8" s="36">
        <v>1224785</v>
      </c>
      <c r="O8" s="36">
        <v>99785</v>
      </c>
      <c r="P8" s="37">
        <f t="shared" ref="P8" si="6">(N8-O8)/O8</f>
        <v>11.274239615172622</v>
      </c>
    </row>
    <row r="9" spans="1:16" ht="18" x14ac:dyDescent="0.35">
      <c r="A9" s="16">
        <v>5</v>
      </c>
      <c r="B9" s="15" t="s">
        <v>26</v>
      </c>
      <c r="C9" s="9"/>
      <c r="D9" s="10"/>
      <c r="E9" s="10"/>
      <c r="F9" s="13"/>
      <c r="G9" s="13"/>
      <c r="H9" s="36">
        <v>0</v>
      </c>
      <c r="I9" s="36">
        <v>0</v>
      </c>
      <c r="J9" s="37" t="e">
        <f t="shared" si="0"/>
        <v>#DIV/0!</v>
      </c>
      <c r="K9" s="36">
        <v>0</v>
      </c>
      <c r="L9" s="36">
        <v>0</v>
      </c>
      <c r="M9" s="37" t="e">
        <f t="shared" si="1"/>
        <v>#DIV/0!</v>
      </c>
      <c r="N9" s="36">
        <f t="shared" si="2"/>
        <v>0</v>
      </c>
      <c r="O9" s="36">
        <f t="shared" si="2"/>
        <v>0</v>
      </c>
      <c r="P9" s="37" t="e">
        <f t="shared" si="3"/>
        <v>#DIV/0!</v>
      </c>
    </row>
    <row r="10" spans="1:16" ht="18" x14ac:dyDescent="0.35">
      <c r="A10" s="16">
        <v>6</v>
      </c>
      <c r="B10" s="15" t="s">
        <v>25</v>
      </c>
      <c r="C10" s="9"/>
      <c r="D10" s="10"/>
      <c r="E10" s="10"/>
      <c r="F10" s="13"/>
      <c r="G10" s="13"/>
      <c r="H10" s="36">
        <v>0</v>
      </c>
      <c r="I10" s="36">
        <v>0</v>
      </c>
      <c r="J10" s="37" t="e">
        <f t="shared" si="0"/>
        <v>#DIV/0!</v>
      </c>
      <c r="K10" s="36">
        <v>0</v>
      </c>
      <c r="L10" s="36">
        <v>0</v>
      </c>
      <c r="M10" s="37" t="e">
        <f t="shared" si="1"/>
        <v>#DIV/0!</v>
      </c>
      <c r="N10" s="36">
        <f t="shared" si="2"/>
        <v>0</v>
      </c>
      <c r="O10" s="36">
        <f t="shared" si="2"/>
        <v>0</v>
      </c>
      <c r="P10" s="37" t="e">
        <f t="shared" si="3"/>
        <v>#DIV/0!</v>
      </c>
    </row>
    <row r="11" spans="1:16" ht="18" x14ac:dyDescent="0.35">
      <c r="A11" s="12">
        <v>7</v>
      </c>
      <c r="B11" s="11" t="s">
        <v>47</v>
      </c>
      <c r="C11" s="9" t="s">
        <v>28</v>
      </c>
      <c r="D11" s="10" t="s">
        <v>2</v>
      </c>
      <c r="E11" s="10" t="s">
        <v>27</v>
      </c>
      <c r="F11" s="13">
        <v>2</v>
      </c>
      <c r="G11" s="13">
        <v>2016</v>
      </c>
      <c r="H11" s="36">
        <v>0</v>
      </c>
      <c r="I11" s="36">
        <v>0</v>
      </c>
      <c r="J11" s="37" t="e">
        <f t="shared" si="0"/>
        <v>#DIV/0!</v>
      </c>
      <c r="K11" s="36">
        <v>0</v>
      </c>
      <c r="L11" s="36">
        <v>0</v>
      </c>
      <c r="M11" s="37" t="e">
        <f t="shared" si="1"/>
        <v>#DIV/0!</v>
      </c>
      <c r="N11" s="36">
        <f t="shared" si="2"/>
        <v>0</v>
      </c>
      <c r="O11" s="36">
        <f t="shared" si="2"/>
        <v>0</v>
      </c>
      <c r="P11" s="37" t="e">
        <f t="shared" si="3"/>
        <v>#DIV/0!</v>
      </c>
    </row>
    <row r="12" spans="1:16" ht="18" x14ac:dyDescent="0.35">
      <c r="A12" s="12">
        <v>8</v>
      </c>
      <c r="B12" s="11" t="s">
        <v>57</v>
      </c>
      <c r="C12" s="9"/>
      <c r="D12" s="10"/>
      <c r="E12" s="10"/>
      <c r="F12" s="13"/>
      <c r="G12" s="13"/>
      <c r="H12" s="36">
        <v>0</v>
      </c>
      <c r="I12" s="36">
        <v>0</v>
      </c>
      <c r="J12" s="37" t="e">
        <f t="shared" si="0"/>
        <v>#DIV/0!</v>
      </c>
      <c r="K12" s="36">
        <v>0</v>
      </c>
      <c r="L12" s="36">
        <v>0</v>
      </c>
      <c r="M12" s="37" t="e">
        <f t="shared" si="1"/>
        <v>#DIV/0!</v>
      </c>
      <c r="N12" s="36">
        <v>0</v>
      </c>
      <c r="O12" s="36">
        <v>0</v>
      </c>
      <c r="P12" s="37" t="e">
        <f t="shared" si="3"/>
        <v>#DIV/0!</v>
      </c>
    </row>
    <row r="13" spans="1:16" ht="18" x14ac:dyDescent="0.35">
      <c r="A13" s="12">
        <v>10</v>
      </c>
      <c r="B13" s="11" t="s">
        <v>61</v>
      </c>
      <c r="C13" s="9"/>
      <c r="D13" s="10"/>
      <c r="E13" s="10"/>
      <c r="F13" s="13"/>
      <c r="G13" s="13"/>
      <c r="H13" s="36">
        <v>0</v>
      </c>
      <c r="I13" s="36">
        <v>0</v>
      </c>
      <c r="J13" s="37" t="e">
        <f t="shared" si="0"/>
        <v>#DIV/0!</v>
      </c>
      <c r="K13" s="36">
        <v>0</v>
      </c>
      <c r="L13" s="36">
        <v>0</v>
      </c>
      <c r="M13" s="37" t="e">
        <f t="shared" si="1"/>
        <v>#DIV/0!</v>
      </c>
      <c r="N13" s="36">
        <v>0</v>
      </c>
      <c r="O13" s="36">
        <v>0</v>
      </c>
      <c r="P13" s="37" t="e">
        <f t="shared" si="3"/>
        <v>#DIV/0!</v>
      </c>
    </row>
    <row r="14" spans="1:16" ht="18.75" customHeight="1" x14ac:dyDescent="0.35">
      <c r="A14" s="12"/>
      <c r="B14" s="11"/>
      <c r="C14" s="8"/>
      <c r="D14" s="10"/>
      <c r="E14" s="27"/>
      <c r="F14" s="27"/>
      <c r="G14" s="27"/>
      <c r="H14" s="32">
        <v>0</v>
      </c>
      <c r="I14" s="32">
        <v>0</v>
      </c>
      <c r="J14" s="32"/>
      <c r="K14" s="32">
        <v>0</v>
      </c>
      <c r="L14" s="32">
        <v>0</v>
      </c>
      <c r="M14" s="32"/>
      <c r="N14" s="36">
        <v>0</v>
      </c>
      <c r="O14" s="36">
        <v>0</v>
      </c>
      <c r="P14" s="37" t="e">
        <f t="shared" si="3"/>
        <v>#DIV/0!</v>
      </c>
    </row>
    <row r="15" spans="1:16" ht="21" customHeight="1" x14ac:dyDescent="0.35">
      <c r="A15" s="7"/>
      <c r="B15" s="6" t="s">
        <v>46</v>
      </c>
      <c r="C15" s="5" t="s">
        <v>6</v>
      </c>
      <c r="D15" s="4"/>
      <c r="E15" s="4"/>
      <c r="F15" s="26">
        <v>31</v>
      </c>
      <c r="G15" s="4"/>
      <c r="H15" s="38">
        <f>SUM(H4:H11)</f>
        <v>28250304826</v>
      </c>
      <c r="I15" s="38">
        <f>SUM(I4:I11)</f>
        <v>24750356604</v>
      </c>
      <c r="J15" s="39"/>
      <c r="K15" s="40">
        <f>SUM(K4:K14)</f>
        <v>6152973945</v>
      </c>
      <c r="L15" s="40">
        <v>5828279680</v>
      </c>
      <c r="M15" s="39"/>
      <c r="N15" s="40">
        <f>SUM(N4:N14)</f>
        <v>34403278771</v>
      </c>
      <c r="O15" s="40">
        <v>30578636284</v>
      </c>
      <c r="P15" s="39"/>
    </row>
    <row r="16" spans="1:16" ht="15.75" thickBot="1" x14ac:dyDescent="0.3">
      <c r="B16" s="25"/>
      <c r="C16" s="24"/>
      <c r="D16" s="23"/>
      <c r="E16" s="23"/>
      <c r="F16" s="24"/>
      <c r="G16" s="23"/>
      <c r="H16" s="23"/>
      <c r="I16" s="23"/>
      <c r="J16" s="24"/>
      <c r="K16" s="24"/>
      <c r="L16" s="23"/>
      <c r="M16" s="23"/>
      <c r="O16" s="2"/>
    </row>
    <row r="17" spans="1:16" ht="19.5" customHeight="1" x14ac:dyDescent="0.35">
      <c r="A17" s="22"/>
      <c r="B17" s="21" t="s">
        <v>23</v>
      </c>
      <c r="C17" s="20"/>
      <c r="D17" s="20"/>
      <c r="E17" s="20"/>
      <c r="F17" s="20"/>
      <c r="G17" s="20"/>
      <c r="H17" s="61" t="s">
        <v>38</v>
      </c>
      <c r="I17" s="62"/>
      <c r="J17" s="63"/>
      <c r="K17" s="61" t="s">
        <v>22</v>
      </c>
      <c r="L17" s="62"/>
      <c r="M17" s="63"/>
      <c r="N17" s="61" t="s">
        <v>39</v>
      </c>
      <c r="O17" s="62"/>
      <c r="P17" s="63"/>
    </row>
    <row r="18" spans="1:16" ht="39.75" customHeight="1" x14ac:dyDescent="0.25">
      <c r="A18" s="19" t="s">
        <v>21</v>
      </c>
      <c r="B18" s="18" t="s">
        <v>20</v>
      </c>
      <c r="C18" s="18" t="s">
        <v>19</v>
      </c>
      <c r="D18" s="18" t="s">
        <v>18</v>
      </c>
      <c r="E18" s="18" t="s">
        <v>17</v>
      </c>
      <c r="F18" s="18" t="s">
        <v>16</v>
      </c>
      <c r="G18" s="18" t="s">
        <v>15</v>
      </c>
      <c r="H18" s="18" t="s">
        <v>88</v>
      </c>
      <c r="I18" s="18" t="s">
        <v>80</v>
      </c>
      <c r="J18" s="18" t="s">
        <v>0</v>
      </c>
      <c r="K18" s="18" t="s">
        <v>88</v>
      </c>
      <c r="L18" s="18" t="s">
        <v>80</v>
      </c>
      <c r="M18" s="18" t="s">
        <v>0</v>
      </c>
      <c r="N18" s="18" t="s">
        <v>88</v>
      </c>
      <c r="O18" s="18" t="s">
        <v>80</v>
      </c>
      <c r="P18" s="18" t="s">
        <v>0</v>
      </c>
    </row>
    <row r="19" spans="1:16" ht="18.75" customHeight="1" x14ac:dyDescent="0.35">
      <c r="A19" s="12">
        <v>1</v>
      </c>
      <c r="B19" s="17" t="s">
        <v>13</v>
      </c>
      <c r="C19" s="9" t="s">
        <v>12</v>
      </c>
      <c r="D19" s="10" t="s">
        <v>3</v>
      </c>
      <c r="E19" s="10" t="s">
        <v>11</v>
      </c>
      <c r="F19" s="13">
        <v>5</v>
      </c>
      <c r="G19" s="13">
        <v>2015</v>
      </c>
      <c r="H19" s="36">
        <v>1388159838</v>
      </c>
      <c r="I19" s="36">
        <v>1388159838</v>
      </c>
      <c r="J19" s="37">
        <f>(H19-I19)/I19</f>
        <v>0</v>
      </c>
      <c r="K19" s="36">
        <v>329844799</v>
      </c>
      <c r="L19" s="36">
        <v>360924976</v>
      </c>
      <c r="M19" s="37">
        <f>(K19-L19)/L19</f>
        <v>-8.611256927810948E-2</v>
      </c>
      <c r="N19" s="36">
        <v>1718004637</v>
      </c>
      <c r="O19" s="36">
        <v>1749084815</v>
      </c>
      <c r="P19" s="37">
        <f>(N19-O19)/O19</f>
        <v>-1.7769394447575717E-2</v>
      </c>
    </row>
    <row r="20" spans="1:16" ht="18" customHeight="1" x14ac:dyDescent="0.35">
      <c r="A20" s="12">
        <v>2</v>
      </c>
      <c r="B20" s="11" t="s">
        <v>9</v>
      </c>
      <c r="C20" s="9" t="s">
        <v>8</v>
      </c>
      <c r="D20" s="10" t="s">
        <v>3</v>
      </c>
      <c r="E20" s="10" t="s">
        <v>7</v>
      </c>
      <c r="F20" s="14">
        <v>285934852</v>
      </c>
      <c r="G20" s="13">
        <v>2017</v>
      </c>
      <c r="H20" s="36">
        <v>58122990508</v>
      </c>
      <c r="I20" s="36">
        <v>58867536207</v>
      </c>
      <c r="J20" s="37">
        <f t="shared" ref="J20:J24" si="7">(H20-I20)/I20</f>
        <v>-1.264781485642447E-2</v>
      </c>
      <c r="K20" s="36">
        <v>21876489950</v>
      </c>
      <c r="L20" s="36">
        <v>20328888091</v>
      </c>
      <c r="M20" s="37">
        <f t="shared" ref="M20:M24" si="8">(K20-L20)/L20</f>
        <v>7.6128209869242874E-2</v>
      </c>
      <c r="N20" s="36">
        <v>79999480458</v>
      </c>
      <c r="O20" s="36">
        <v>79196424299</v>
      </c>
      <c r="P20" s="37">
        <f t="shared" ref="P20:P24" si="9">(N20-O20)/O20</f>
        <v>1.0140055767772082E-2</v>
      </c>
    </row>
    <row r="21" spans="1:16" ht="18" customHeight="1" x14ac:dyDescent="0.35">
      <c r="A21" s="12">
        <v>3</v>
      </c>
      <c r="B21" s="17" t="s">
        <v>10</v>
      </c>
      <c r="C21" s="9"/>
      <c r="D21" s="10"/>
      <c r="E21" s="10"/>
      <c r="F21" s="13"/>
      <c r="G21" s="13"/>
      <c r="H21" s="36">
        <v>10570988000</v>
      </c>
      <c r="I21" s="36">
        <v>10867000000</v>
      </c>
      <c r="J21" s="37">
        <f t="shared" si="7"/>
        <v>-2.7239532529677004E-2</v>
      </c>
      <c r="K21" s="36">
        <v>120987000</v>
      </c>
      <c r="L21" s="36">
        <v>120987000</v>
      </c>
      <c r="M21" s="37">
        <f t="shared" si="8"/>
        <v>0</v>
      </c>
      <c r="N21" s="36">
        <f t="shared" ref="N21:O24" si="10">H21+K21</f>
        <v>10691975000</v>
      </c>
      <c r="O21" s="36">
        <f t="shared" si="10"/>
        <v>10987987000</v>
      </c>
      <c r="P21" s="37">
        <f t="shared" si="9"/>
        <v>-2.693960231296233E-2</v>
      </c>
    </row>
    <row r="22" spans="1:16" ht="18" customHeight="1" x14ac:dyDescent="0.35">
      <c r="A22" s="12">
        <v>4</v>
      </c>
      <c r="B22" s="15" t="s">
        <v>48</v>
      </c>
      <c r="C22" s="9"/>
      <c r="D22" s="10"/>
      <c r="E22" s="10"/>
      <c r="F22" s="13"/>
      <c r="G22" s="13"/>
      <c r="H22" s="36">
        <v>0</v>
      </c>
      <c r="I22" s="36">
        <v>0</v>
      </c>
      <c r="J22" s="37" t="e">
        <f t="shared" si="7"/>
        <v>#DIV/0!</v>
      </c>
      <c r="K22" s="36">
        <v>0</v>
      </c>
      <c r="L22" s="36">
        <v>0</v>
      </c>
      <c r="M22" s="37" t="e">
        <f t="shared" si="8"/>
        <v>#DIV/0!</v>
      </c>
      <c r="N22" s="36"/>
      <c r="O22" s="36">
        <f t="shared" si="10"/>
        <v>0</v>
      </c>
      <c r="P22" s="37" t="e">
        <f t="shared" si="9"/>
        <v>#DIV/0!</v>
      </c>
    </row>
    <row r="23" spans="1:16" ht="18" customHeight="1" x14ac:dyDescent="0.35">
      <c r="A23" s="12">
        <v>5</v>
      </c>
      <c r="B23" s="17" t="s">
        <v>83</v>
      </c>
      <c r="C23" s="9"/>
      <c r="D23" s="10"/>
      <c r="E23" s="10"/>
      <c r="F23" s="13"/>
      <c r="G23" s="13"/>
      <c r="H23" s="36"/>
      <c r="I23" s="36"/>
      <c r="J23" s="37"/>
      <c r="K23" s="36"/>
      <c r="L23" s="36"/>
      <c r="M23" s="37"/>
      <c r="N23" s="36"/>
      <c r="O23" s="36"/>
      <c r="P23" s="37"/>
    </row>
    <row r="24" spans="1:16" ht="18" x14ac:dyDescent="0.35">
      <c r="A24" s="12">
        <v>6</v>
      </c>
      <c r="B24" s="11" t="s">
        <v>49</v>
      </c>
      <c r="C24" s="9" t="s">
        <v>8</v>
      </c>
      <c r="D24" s="10" t="s">
        <v>3</v>
      </c>
      <c r="E24" s="10" t="s">
        <v>7</v>
      </c>
      <c r="F24" s="14">
        <v>285934852</v>
      </c>
      <c r="G24" s="13">
        <v>2017</v>
      </c>
      <c r="H24" s="36">
        <v>0</v>
      </c>
      <c r="I24" s="36">
        <v>0</v>
      </c>
      <c r="J24" s="37" t="e">
        <f t="shared" si="7"/>
        <v>#DIV/0!</v>
      </c>
      <c r="K24" s="36">
        <v>0</v>
      </c>
      <c r="L24" s="36">
        <v>0</v>
      </c>
      <c r="M24" s="37" t="e">
        <f t="shared" si="8"/>
        <v>#DIV/0!</v>
      </c>
      <c r="N24" s="36">
        <f t="shared" si="10"/>
        <v>0</v>
      </c>
      <c r="O24" s="36">
        <f t="shared" si="10"/>
        <v>0</v>
      </c>
      <c r="P24" s="37" t="e">
        <f t="shared" si="9"/>
        <v>#DIV/0!</v>
      </c>
    </row>
    <row r="25" spans="1:16" ht="17.25" customHeight="1" x14ac:dyDescent="0.35">
      <c r="A25" s="7"/>
      <c r="B25" s="6" t="s">
        <v>46</v>
      </c>
      <c r="C25" s="5" t="s">
        <v>6</v>
      </c>
      <c r="D25" s="4"/>
      <c r="E25" s="5"/>
      <c r="F25" s="5">
        <v>285934857</v>
      </c>
      <c r="G25" s="5"/>
      <c r="H25" s="38">
        <f>SUM(H19:H24)</f>
        <v>70082138346</v>
      </c>
      <c r="I25" s="38">
        <f>SUM(I19:I24)</f>
        <v>71122696045</v>
      </c>
      <c r="J25" s="40"/>
      <c r="K25" s="38">
        <f>SUM(K19:K24)</f>
        <v>22327321749</v>
      </c>
      <c r="L25" s="38">
        <f>SUM(L19:L24)</f>
        <v>20810800067</v>
      </c>
      <c r="M25" s="39"/>
      <c r="N25" s="40">
        <f>SUM(N19:N24)</f>
        <v>92409460095</v>
      </c>
      <c r="O25" s="40">
        <f>SUM(O19:O24)</f>
        <v>91933496114</v>
      </c>
      <c r="P25" s="39"/>
    </row>
    <row r="26" spans="1:16" x14ac:dyDescent="0.25">
      <c r="D26" s="2"/>
      <c r="H26" s="2"/>
      <c r="I26" s="2"/>
      <c r="J26" s="3"/>
      <c r="K26" s="2"/>
      <c r="L26" s="2"/>
      <c r="O26" s="2"/>
    </row>
    <row r="27" spans="1:16" x14ac:dyDescent="0.25">
      <c r="H27" s="1"/>
    </row>
  </sheetData>
  <mergeCells count="6">
    <mergeCell ref="H2:J2"/>
    <mergeCell ref="K2:M2"/>
    <mergeCell ref="N2:P2"/>
    <mergeCell ref="H17:J17"/>
    <mergeCell ref="K17:M17"/>
    <mergeCell ref="N17:P17"/>
  </mergeCells>
  <pageMargins left="0.70866141732283472" right="0.70866141732283472" top="0.74803149606299213" bottom="0.74803149606299213" header="0.31496062992125984" footer="0.31496062992125984"/>
  <pageSetup scale="5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0"/>
  <sheetViews>
    <sheetView tabSelected="1" topLeftCell="F1" zoomScaleNormal="100" workbookViewId="0">
      <selection activeCell="E14" sqref="E14"/>
    </sheetView>
  </sheetViews>
  <sheetFormatPr defaultRowHeight="15" x14ac:dyDescent="0.25"/>
  <cols>
    <col min="1" max="1" width="5.42578125" customWidth="1"/>
    <col min="2" max="2" width="38.42578125" customWidth="1"/>
    <col min="3" max="3" width="43" customWidth="1"/>
    <col min="4" max="4" width="14.42578125" customWidth="1"/>
    <col min="5" max="5" width="23.7109375" customWidth="1"/>
    <col min="6" max="6" width="20.28515625" customWidth="1"/>
    <col min="7" max="7" width="12.7109375" customWidth="1"/>
    <col min="8" max="8" width="24.42578125" customWidth="1"/>
    <col min="9" max="9" width="25.140625" customWidth="1"/>
    <col min="10" max="10" width="24.7109375" customWidth="1"/>
    <col min="11" max="11" width="9.5703125" customWidth="1"/>
    <col min="12" max="12" width="23.42578125" customWidth="1"/>
    <col min="13" max="13" width="24" customWidth="1"/>
    <col min="14" max="14" width="8.5703125" customWidth="1"/>
    <col min="18" max="18" width="15.28515625" hidden="1" customWidth="1"/>
    <col min="19" max="19" width="9.140625" hidden="1" customWidth="1"/>
  </cols>
  <sheetData>
    <row r="1" spans="1:19" ht="21.75" thickBot="1" x14ac:dyDescent="0.4">
      <c r="A1" s="64" t="s">
        <v>71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</row>
    <row r="2" spans="1:19" ht="17.25" customHeight="1" x14ac:dyDescent="0.35">
      <c r="A2" s="22"/>
      <c r="B2" s="21" t="s">
        <v>34</v>
      </c>
      <c r="C2" s="20"/>
      <c r="D2" s="20"/>
      <c r="E2" s="20"/>
      <c r="F2" s="20"/>
      <c r="G2" s="20"/>
      <c r="H2" s="20"/>
      <c r="I2" s="61" t="s">
        <v>35</v>
      </c>
      <c r="J2" s="62"/>
      <c r="K2" s="63"/>
      <c r="L2" s="61" t="s">
        <v>4</v>
      </c>
      <c r="M2" s="62"/>
      <c r="N2" s="63"/>
    </row>
    <row r="3" spans="1:19" s="28" customFormat="1" ht="33" customHeight="1" x14ac:dyDescent="0.25">
      <c r="A3" s="19" t="s">
        <v>21</v>
      </c>
      <c r="B3" s="18" t="s">
        <v>20</v>
      </c>
      <c r="C3" s="18" t="s">
        <v>19</v>
      </c>
      <c r="D3" s="18" t="s">
        <v>18</v>
      </c>
      <c r="E3" s="18" t="s">
        <v>17</v>
      </c>
      <c r="F3" s="18" t="s">
        <v>33</v>
      </c>
      <c r="G3" s="18" t="s">
        <v>15</v>
      </c>
      <c r="H3" s="18" t="s">
        <v>14</v>
      </c>
      <c r="I3" s="18" t="s">
        <v>88</v>
      </c>
      <c r="J3" s="18" t="s">
        <v>80</v>
      </c>
      <c r="K3" s="18" t="s">
        <v>0</v>
      </c>
      <c r="L3" s="18" t="s">
        <v>88</v>
      </c>
      <c r="M3" s="18" t="s">
        <v>80</v>
      </c>
      <c r="N3" s="18" t="s">
        <v>0</v>
      </c>
      <c r="R3" s="30" t="s">
        <v>36</v>
      </c>
      <c r="S3" s="31" t="s">
        <v>37</v>
      </c>
    </row>
    <row r="4" spans="1:19" ht="18" x14ac:dyDescent="0.35">
      <c r="A4" s="12">
        <v>1</v>
      </c>
      <c r="B4" s="11" t="s">
        <v>1</v>
      </c>
      <c r="C4" s="9" t="s">
        <v>24</v>
      </c>
      <c r="D4" s="66" t="s">
        <v>2</v>
      </c>
      <c r="E4" s="68" t="s">
        <v>31</v>
      </c>
      <c r="F4" s="13">
        <v>8</v>
      </c>
      <c r="G4" s="13">
        <v>2012</v>
      </c>
      <c r="H4" s="43" t="s">
        <v>43</v>
      </c>
      <c r="I4" s="43">
        <v>17646750000</v>
      </c>
      <c r="J4" s="36">
        <v>17646750000</v>
      </c>
      <c r="K4" s="37">
        <f>(I4-J4)/J4</f>
        <v>0</v>
      </c>
      <c r="L4" s="36">
        <v>7651291182</v>
      </c>
      <c r="M4" s="36">
        <v>7651291182</v>
      </c>
      <c r="N4" s="37">
        <f>(L4-M4)/M4</f>
        <v>0</v>
      </c>
      <c r="R4" s="29">
        <v>100000000</v>
      </c>
      <c r="S4">
        <v>353</v>
      </c>
    </row>
    <row r="5" spans="1:19" ht="18" customHeight="1" x14ac:dyDescent="0.35">
      <c r="A5" s="12">
        <v>2</v>
      </c>
      <c r="B5" s="11" t="s">
        <v>32</v>
      </c>
      <c r="C5" s="9" t="s">
        <v>24</v>
      </c>
      <c r="D5" s="66" t="s">
        <v>2</v>
      </c>
      <c r="E5" s="66" t="s">
        <v>31</v>
      </c>
      <c r="F5" s="13">
        <v>10</v>
      </c>
      <c r="G5" s="13">
        <v>2015</v>
      </c>
      <c r="H5" s="43" t="s">
        <v>44</v>
      </c>
      <c r="I5" s="43">
        <v>24098250000</v>
      </c>
      <c r="J5" s="36">
        <v>24098250000</v>
      </c>
      <c r="K5" s="37">
        <f t="shared" ref="K5:K13" si="0">(I5-J5)/J5</f>
        <v>0</v>
      </c>
      <c r="L5" s="36">
        <v>16252849071</v>
      </c>
      <c r="M5" s="36">
        <v>16003140078</v>
      </c>
      <c r="N5" s="37">
        <f t="shared" ref="N5:N13" si="1">(L5-M5)/M5</f>
        <v>1.5603749750543176E-2</v>
      </c>
      <c r="R5" s="29">
        <v>150000000</v>
      </c>
    </row>
    <row r="6" spans="1:19" ht="18" x14ac:dyDescent="0.35">
      <c r="A6" s="16">
        <v>3</v>
      </c>
      <c r="B6" s="15" t="s">
        <v>5</v>
      </c>
      <c r="C6" s="9" t="s">
        <v>12</v>
      </c>
      <c r="D6" s="66" t="s">
        <v>2</v>
      </c>
      <c r="E6" s="66" t="s">
        <v>30</v>
      </c>
      <c r="F6" s="13">
        <v>11</v>
      </c>
      <c r="G6" s="13">
        <v>2013</v>
      </c>
      <c r="H6" s="43" t="s">
        <v>44</v>
      </c>
      <c r="I6" s="43">
        <v>7502699728.2700005</v>
      </c>
      <c r="J6" s="36">
        <v>7502699728.2700005</v>
      </c>
      <c r="K6" s="37">
        <f t="shared" si="0"/>
        <v>0</v>
      </c>
      <c r="L6" s="36">
        <v>3246731579.2600002</v>
      </c>
      <c r="M6" s="36">
        <v>3246731579.2600002</v>
      </c>
      <c r="N6" s="37">
        <f t="shared" si="1"/>
        <v>0</v>
      </c>
      <c r="R6" s="29">
        <v>150000000</v>
      </c>
    </row>
    <row r="7" spans="1:19" ht="18" x14ac:dyDescent="0.35">
      <c r="A7" s="12">
        <v>4</v>
      </c>
      <c r="B7" s="11" t="s">
        <v>29</v>
      </c>
      <c r="C7" s="9" t="s">
        <v>28</v>
      </c>
      <c r="D7" s="66" t="s">
        <v>2</v>
      </c>
      <c r="E7" s="66" t="s">
        <v>27</v>
      </c>
      <c r="F7" s="13">
        <v>2</v>
      </c>
      <c r="G7" s="13">
        <v>2016</v>
      </c>
      <c r="H7" s="43" t="s">
        <v>52</v>
      </c>
      <c r="I7" s="43">
        <v>2114838750</v>
      </c>
      <c r="J7" s="36">
        <v>2114838750</v>
      </c>
      <c r="K7" s="37">
        <f t="shared" si="0"/>
        <v>0</v>
      </c>
      <c r="L7" s="36">
        <v>1838423223</v>
      </c>
      <c r="M7" s="36">
        <v>1838423223</v>
      </c>
      <c r="N7" s="37">
        <f t="shared" si="1"/>
        <v>0</v>
      </c>
      <c r="R7" s="29"/>
    </row>
    <row r="8" spans="1:19" ht="18" x14ac:dyDescent="0.35">
      <c r="A8" s="12">
        <v>9</v>
      </c>
      <c r="B8" s="11" t="s">
        <v>59</v>
      </c>
      <c r="C8" s="9" t="s">
        <v>77</v>
      </c>
      <c r="D8" s="66" t="s">
        <v>3</v>
      </c>
      <c r="E8" s="66" t="s">
        <v>76</v>
      </c>
      <c r="F8" s="13"/>
      <c r="G8" s="13">
        <v>2020</v>
      </c>
      <c r="H8" s="43" t="s">
        <v>60</v>
      </c>
      <c r="I8" s="43">
        <v>7500000000</v>
      </c>
      <c r="J8" s="36">
        <v>7500000000</v>
      </c>
      <c r="K8" s="37">
        <f t="shared" ref="K8" si="2">(I8-J8)/J8</f>
        <v>0</v>
      </c>
      <c r="L8" s="36">
        <v>187575000</v>
      </c>
      <c r="M8" s="36">
        <v>187575000</v>
      </c>
      <c r="N8" s="37">
        <f t="shared" ref="N8" si="3">(L8-M8)/M8</f>
        <v>0</v>
      </c>
      <c r="R8" s="29"/>
    </row>
    <row r="9" spans="1:19" ht="18" x14ac:dyDescent="0.35">
      <c r="A9" s="16">
        <v>5</v>
      </c>
      <c r="B9" s="15" t="s">
        <v>26</v>
      </c>
      <c r="C9" s="9" t="s">
        <v>64</v>
      </c>
      <c r="D9" s="66" t="s">
        <v>2</v>
      </c>
      <c r="E9" s="66" t="s">
        <v>62</v>
      </c>
      <c r="F9" s="13"/>
      <c r="G9" s="13"/>
      <c r="H9" s="43" t="s">
        <v>51</v>
      </c>
      <c r="I9" s="43">
        <v>0</v>
      </c>
      <c r="J9" s="36">
        <v>0</v>
      </c>
      <c r="K9" s="37" t="e">
        <f t="shared" si="0"/>
        <v>#DIV/0!</v>
      </c>
      <c r="L9" s="36">
        <v>0</v>
      </c>
      <c r="M9" s="36">
        <v>0</v>
      </c>
      <c r="N9" s="37" t="e">
        <f t="shared" si="1"/>
        <v>#DIV/0!</v>
      </c>
      <c r="R9" s="29"/>
    </row>
    <row r="10" spans="1:19" ht="18" x14ac:dyDescent="0.35">
      <c r="A10" s="16">
        <v>6</v>
      </c>
      <c r="B10" s="15" t="s">
        <v>25</v>
      </c>
      <c r="C10" s="9" t="s">
        <v>24</v>
      </c>
      <c r="D10" s="66" t="s">
        <v>2</v>
      </c>
      <c r="E10" s="66" t="s">
        <v>63</v>
      </c>
      <c r="F10" s="13"/>
      <c r="G10" s="13"/>
      <c r="H10" s="43" t="s">
        <v>53</v>
      </c>
      <c r="I10" s="43">
        <v>0</v>
      </c>
      <c r="J10" s="36">
        <v>0</v>
      </c>
      <c r="K10" s="37" t="e">
        <f t="shared" si="0"/>
        <v>#DIV/0!</v>
      </c>
      <c r="L10" s="36">
        <v>0</v>
      </c>
      <c r="M10" s="36">
        <v>0</v>
      </c>
      <c r="N10" s="37" t="e">
        <f t="shared" si="1"/>
        <v>#DIV/0!</v>
      </c>
      <c r="R10" s="29"/>
    </row>
    <row r="11" spans="1:19" ht="18" x14ac:dyDescent="0.35">
      <c r="A11" s="12">
        <v>7</v>
      </c>
      <c r="B11" s="11" t="s">
        <v>47</v>
      </c>
      <c r="C11" s="9" t="s">
        <v>82</v>
      </c>
      <c r="D11" s="66" t="s">
        <v>3</v>
      </c>
      <c r="E11" s="66" t="s">
        <v>73</v>
      </c>
      <c r="F11" s="13">
        <v>2</v>
      </c>
      <c r="G11" s="13">
        <v>2016</v>
      </c>
      <c r="H11" s="43" t="s">
        <v>54</v>
      </c>
      <c r="I11" s="43">
        <v>0</v>
      </c>
      <c r="J11" s="36">
        <v>0</v>
      </c>
      <c r="K11" s="37" t="e">
        <f t="shared" si="0"/>
        <v>#DIV/0!</v>
      </c>
      <c r="L11" s="36">
        <v>0</v>
      </c>
      <c r="M11" s="36">
        <v>0</v>
      </c>
      <c r="N11" s="37" t="e">
        <f t="shared" si="1"/>
        <v>#DIV/0!</v>
      </c>
      <c r="R11" s="29">
        <v>5155000</v>
      </c>
    </row>
    <row r="12" spans="1:19" ht="18" x14ac:dyDescent="0.35">
      <c r="A12" s="12">
        <v>8</v>
      </c>
      <c r="B12" s="11" t="s">
        <v>57</v>
      </c>
      <c r="C12" s="9" t="s">
        <v>75</v>
      </c>
      <c r="D12" s="66" t="s">
        <v>2</v>
      </c>
      <c r="E12" s="66" t="s">
        <v>74</v>
      </c>
      <c r="F12" s="13"/>
      <c r="G12" s="13"/>
      <c r="H12" s="43" t="s">
        <v>58</v>
      </c>
      <c r="I12" s="43">
        <v>0</v>
      </c>
      <c r="J12" s="36">
        <v>0</v>
      </c>
      <c r="K12" s="37" t="e">
        <f t="shared" si="0"/>
        <v>#DIV/0!</v>
      </c>
      <c r="L12" s="36">
        <v>0</v>
      </c>
      <c r="M12" s="36">
        <v>0</v>
      </c>
      <c r="N12" s="37" t="e">
        <f t="shared" si="1"/>
        <v>#DIV/0!</v>
      </c>
      <c r="R12" s="29"/>
    </row>
    <row r="13" spans="1:19" ht="18" x14ac:dyDescent="0.35">
      <c r="A13" s="12">
        <v>10</v>
      </c>
      <c r="B13" s="11" t="s">
        <v>61</v>
      </c>
      <c r="C13" s="9" t="s">
        <v>79</v>
      </c>
      <c r="D13" s="66" t="s">
        <v>2</v>
      </c>
      <c r="E13" s="66" t="s">
        <v>78</v>
      </c>
      <c r="F13" s="13"/>
      <c r="G13" s="13"/>
      <c r="H13" s="43" t="s">
        <v>53</v>
      </c>
      <c r="I13" s="43">
        <v>0</v>
      </c>
      <c r="J13" s="36">
        <v>0</v>
      </c>
      <c r="K13" s="37" t="e">
        <f t="shared" si="0"/>
        <v>#DIV/0!</v>
      </c>
      <c r="L13" s="36">
        <v>0</v>
      </c>
      <c r="M13" s="36">
        <v>0</v>
      </c>
      <c r="N13" s="37" t="e">
        <f t="shared" si="1"/>
        <v>#DIV/0!</v>
      </c>
      <c r="R13" s="29"/>
    </row>
    <row r="14" spans="1:19" ht="17.25" customHeight="1" x14ac:dyDescent="0.35">
      <c r="A14" s="7"/>
      <c r="B14" s="6" t="s">
        <v>46</v>
      </c>
      <c r="C14" s="5" t="s">
        <v>6</v>
      </c>
      <c r="D14" s="4"/>
      <c r="E14" s="4"/>
      <c r="F14" s="26"/>
      <c r="G14" s="4"/>
      <c r="H14" s="44"/>
      <c r="I14" s="69">
        <v>58862538478.269997</v>
      </c>
      <c r="J14" s="38">
        <v>58862538478.269997</v>
      </c>
      <c r="K14" s="39"/>
      <c r="L14" s="40">
        <f>SUM(L4:L13)</f>
        <v>29176870055.260002</v>
      </c>
      <c r="M14" s="40">
        <v>28927161062.259998</v>
      </c>
      <c r="N14" s="39"/>
    </row>
    <row r="15" spans="1:19" ht="15.75" thickBot="1" x14ac:dyDescent="0.3">
      <c r="B15" s="25"/>
      <c r="C15" s="24"/>
      <c r="D15" s="23"/>
      <c r="E15" s="23"/>
      <c r="F15" s="24"/>
      <c r="G15" s="23"/>
      <c r="H15" s="23"/>
      <c r="I15" s="23"/>
      <c r="J15" s="23"/>
      <c r="K15" s="24"/>
      <c r="L15" s="24"/>
      <c r="M15" s="23"/>
      <c r="N15" s="23"/>
    </row>
    <row r="16" spans="1:19" ht="19.5" customHeight="1" x14ac:dyDescent="0.35">
      <c r="A16" s="22"/>
      <c r="B16" s="21" t="s">
        <v>23</v>
      </c>
      <c r="C16" s="20"/>
      <c r="D16" s="20"/>
      <c r="E16" s="20"/>
      <c r="F16" s="20"/>
      <c r="G16" s="20"/>
      <c r="H16" s="20"/>
      <c r="I16" s="61" t="s">
        <v>35</v>
      </c>
      <c r="J16" s="62"/>
      <c r="K16" s="63"/>
      <c r="L16" s="61" t="s">
        <v>4</v>
      </c>
      <c r="M16" s="62"/>
      <c r="N16" s="63"/>
    </row>
    <row r="17" spans="1:19" ht="37.5" customHeight="1" x14ac:dyDescent="0.25">
      <c r="A17" s="19" t="s">
        <v>21</v>
      </c>
      <c r="B17" s="18" t="s">
        <v>20</v>
      </c>
      <c r="C17" s="18" t="s">
        <v>19</v>
      </c>
      <c r="D17" s="18" t="s">
        <v>18</v>
      </c>
      <c r="E17" s="18" t="s">
        <v>17</v>
      </c>
      <c r="F17" s="18" t="s">
        <v>16</v>
      </c>
      <c r="G17" s="18" t="s">
        <v>15</v>
      </c>
      <c r="H17" s="18" t="s">
        <v>14</v>
      </c>
      <c r="I17" s="18" t="s">
        <v>88</v>
      </c>
      <c r="J17" s="18" t="s">
        <v>80</v>
      </c>
      <c r="K17" s="18" t="s">
        <v>0</v>
      </c>
      <c r="L17" s="18" t="s">
        <v>88</v>
      </c>
      <c r="M17" s="18" t="s">
        <v>80</v>
      </c>
      <c r="N17" s="18" t="s">
        <v>0</v>
      </c>
      <c r="R17" s="30" t="s">
        <v>36</v>
      </c>
      <c r="S17" s="31" t="s">
        <v>37</v>
      </c>
    </row>
    <row r="18" spans="1:19" ht="18.75" customHeight="1" x14ac:dyDescent="0.35">
      <c r="A18" s="12">
        <v>1</v>
      </c>
      <c r="B18" s="17" t="s">
        <v>13</v>
      </c>
      <c r="C18" s="9" t="s">
        <v>12</v>
      </c>
      <c r="D18" s="10" t="s">
        <v>3</v>
      </c>
      <c r="E18" s="66" t="s">
        <v>11</v>
      </c>
      <c r="F18" s="13">
        <v>5</v>
      </c>
      <c r="G18" s="13">
        <v>2015</v>
      </c>
      <c r="H18" s="43" t="s">
        <v>45</v>
      </c>
      <c r="I18" s="43">
        <v>4696312500</v>
      </c>
      <c r="J18" s="43">
        <v>4696312500</v>
      </c>
      <c r="K18" s="37">
        <f>(I18-J18)/J18</f>
        <v>0</v>
      </c>
      <c r="L18" s="43">
        <v>3075747691.5</v>
      </c>
      <c r="M18" s="43">
        <v>3075747691.5</v>
      </c>
      <c r="N18" s="37">
        <f>(L18-M18)/M18</f>
        <v>0</v>
      </c>
      <c r="R18" s="29">
        <v>250000000</v>
      </c>
    </row>
    <row r="19" spans="1:19" ht="18" customHeight="1" x14ac:dyDescent="0.35">
      <c r="A19" s="12">
        <v>2</v>
      </c>
      <c r="B19" s="11" t="s">
        <v>9</v>
      </c>
      <c r="C19" s="9" t="s">
        <v>8</v>
      </c>
      <c r="D19" s="10" t="s">
        <v>3</v>
      </c>
      <c r="E19" s="66" t="s">
        <v>7</v>
      </c>
      <c r="F19" s="14">
        <v>285934852</v>
      </c>
      <c r="G19" s="13">
        <v>2017</v>
      </c>
      <c r="H19" s="43" t="s">
        <v>56</v>
      </c>
      <c r="I19" s="43">
        <v>77816614227</v>
      </c>
      <c r="J19" s="43">
        <v>77740715781</v>
      </c>
      <c r="K19" s="37">
        <f t="shared" ref="K19:K23" si="4">(I19-J19)/J19</f>
        <v>9.7630238205948894E-4</v>
      </c>
      <c r="L19" s="43">
        <v>77816614227</v>
      </c>
      <c r="M19" s="43">
        <v>77740715781</v>
      </c>
      <c r="N19" s="37">
        <f t="shared" ref="N19:N23" si="5">(L19-M19)/M19</f>
        <v>9.7630238205948894E-4</v>
      </c>
      <c r="R19" s="29"/>
    </row>
    <row r="20" spans="1:19" ht="18" customHeight="1" x14ac:dyDescent="0.35">
      <c r="A20" s="12">
        <v>3</v>
      </c>
      <c r="B20" s="15" t="s">
        <v>10</v>
      </c>
      <c r="C20" s="9" t="s">
        <v>65</v>
      </c>
      <c r="D20" s="10" t="s">
        <v>3</v>
      </c>
      <c r="E20" s="66" t="s">
        <v>72</v>
      </c>
      <c r="F20" s="14"/>
      <c r="G20" s="13"/>
      <c r="H20" s="43" t="s">
        <v>55</v>
      </c>
      <c r="I20" s="43">
        <v>20500000000</v>
      </c>
      <c r="J20" s="43">
        <v>20500000000</v>
      </c>
      <c r="K20" s="37">
        <f t="shared" si="4"/>
        <v>0</v>
      </c>
      <c r="L20" s="43">
        <v>9038048500</v>
      </c>
      <c r="M20" s="43">
        <v>9038048500</v>
      </c>
      <c r="N20" s="37">
        <f t="shared" si="5"/>
        <v>0</v>
      </c>
      <c r="R20" s="29"/>
    </row>
    <row r="21" spans="1:19" ht="18" customHeight="1" x14ac:dyDescent="0.35">
      <c r="A21" s="12">
        <v>4</v>
      </c>
      <c r="B21" s="15" t="s">
        <v>48</v>
      </c>
      <c r="C21" s="9" t="s">
        <v>69</v>
      </c>
      <c r="D21" s="10" t="s">
        <v>3</v>
      </c>
      <c r="E21" s="66" t="s">
        <v>70</v>
      </c>
      <c r="F21" s="14"/>
      <c r="G21" s="13"/>
      <c r="H21" s="43" t="s">
        <v>43</v>
      </c>
      <c r="I21" s="36">
        <v>0</v>
      </c>
      <c r="J21" s="36">
        <v>0</v>
      </c>
      <c r="K21" s="37"/>
      <c r="L21" s="36">
        <v>0</v>
      </c>
      <c r="M21" s="36">
        <v>0</v>
      </c>
      <c r="N21" s="37"/>
      <c r="R21" s="29"/>
    </row>
    <row r="22" spans="1:19" ht="18" customHeight="1" x14ac:dyDescent="0.35">
      <c r="A22" s="12">
        <v>5</v>
      </c>
      <c r="B22" s="17" t="s">
        <v>83</v>
      </c>
      <c r="C22" s="9" t="s">
        <v>84</v>
      </c>
      <c r="D22" s="10" t="s">
        <v>3</v>
      </c>
      <c r="E22" s="66" t="s">
        <v>85</v>
      </c>
      <c r="F22" s="14"/>
      <c r="G22" s="13"/>
      <c r="H22" s="43"/>
      <c r="I22" s="36">
        <v>0</v>
      </c>
      <c r="J22" s="36">
        <v>0</v>
      </c>
      <c r="K22" s="37"/>
      <c r="L22" s="36">
        <v>0</v>
      </c>
      <c r="M22" s="36">
        <v>0</v>
      </c>
      <c r="N22" s="37"/>
      <c r="R22" s="29"/>
    </row>
    <row r="23" spans="1:19" ht="18" x14ac:dyDescent="0.35">
      <c r="A23" s="12">
        <v>6</v>
      </c>
      <c r="B23" s="11" t="s">
        <v>67</v>
      </c>
      <c r="C23" s="8" t="s">
        <v>66</v>
      </c>
      <c r="D23" s="10" t="s">
        <v>3</v>
      </c>
      <c r="E23" s="67" t="s">
        <v>68</v>
      </c>
      <c r="F23" s="8"/>
      <c r="G23" s="8"/>
      <c r="H23" s="43" t="s">
        <v>50</v>
      </c>
      <c r="I23" s="36">
        <v>0</v>
      </c>
      <c r="J23" s="36">
        <v>0</v>
      </c>
      <c r="K23" s="37" t="e">
        <f t="shared" si="4"/>
        <v>#DIV/0!</v>
      </c>
      <c r="L23" s="11">
        <v>0</v>
      </c>
      <c r="M23" s="11">
        <v>0</v>
      </c>
      <c r="N23" s="37" t="e">
        <f t="shared" si="5"/>
        <v>#DIV/0!</v>
      </c>
    </row>
    <row r="24" spans="1:19" ht="27.75" customHeight="1" x14ac:dyDescent="0.35">
      <c r="A24" s="7"/>
      <c r="B24" s="6" t="s">
        <v>46</v>
      </c>
      <c r="C24" s="5" t="s">
        <v>6</v>
      </c>
      <c r="D24" s="4"/>
      <c r="E24" s="5"/>
      <c r="F24" s="5">
        <v>285934857</v>
      </c>
      <c r="G24" s="5"/>
      <c r="H24" s="44"/>
      <c r="I24" s="45">
        <f>SUM(I18:I23)</f>
        <v>103012926727</v>
      </c>
      <c r="J24" s="45">
        <f>SUM(J18:J23)</f>
        <v>102937028281</v>
      </c>
      <c r="K24" s="49"/>
      <c r="L24" s="45">
        <f>SUM(L18:L23)</f>
        <v>89930410418.5</v>
      </c>
      <c r="M24" s="45">
        <f>SUM(M18:M23)</f>
        <v>89854511972.5</v>
      </c>
      <c r="N24" s="46"/>
    </row>
    <row r="25" spans="1:19" x14ac:dyDescent="0.25">
      <c r="B25" s="50"/>
      <c r="D25" s="2"/>
      <c r="H25" s="2"/>
      <c r="I25" s="47"/>
      <c r="J25" s="2"/>
      <c r="K25" s="3"/>
      <c r="L25" s="2"/>
      <c r="M25" s="2"/>
    </row>
    <row r="26" spans="1:19" x14ac:dyDescent="0.25">
      <c r="I26" s="48"/>
    </row>
    <row r="32" spans="1:19" x14ac:dyDescent="0.25">
      <c r="H32" s="29"/>
    </row>
    <row r="33" spans="8:8" x14ac:dyDescent="0.25">
      <c r="H33" s="29"/>
    </row>
    <row r="34" spans="8:8" x14ac:dyDescent="0.25">
      <c r="H34" s="51"/>
    </row>
    <row r="38" spans="8:8" x14ac:dyDescent="0.25">
      <c r="H38" s="29"/>
    </row>
    <row r="39" spans="8:8" x14ac:dyDescent="0.25">
      <c r="H39" s="29"/>
    </row>
    <row r="40" spans="8:8" x14ac:dyDescent="0.25">
      <c r="H40" s="29"/>
    </row>
  </sheetData>
  <mergeCells count="5">
    <mergeCell ref="A1:N1"/>
    <mergeCell ref="I2:K2"/>
    <mergeCell ref="L2:N2"/>
    <mergeCell ref="I16:K16"/>
    <mergeCell ref="L16:N16"/>
  </mergeCells>
  <pageMargins left="0.70866141732283472" right="0.70866141732283472" top="0.74803149606299213" bottom="0.74803149606299213" header="0.31496062992125984" footer="0.31496062992125984"/>
  <pageSetup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PnL</vt:lpstr>
      <vt:lpstr>AssetSum</vt:lpstr>
      <vt:lpstr>CapSum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hahmad</dc:creator>
  <cp:lastModifiedBy>ashaba</cp:lastModifiedBy>
  <cp:lastPrinted>2019-11-22T15:50:11Z</cp:lastPrinted>
  <dcterms:created xsi:type="dcterms:W3CDTF">2018-08-02T08:55:27Z</dcterms:created>
  <dcterms:modified xsi:type="dcterms:W3CDTF">2021-09-09T13:55:08Z</dcterms:modified>
</cp:coreProperties>
</file>