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Quarterly Analysis\Q1 2021\PEVC Funds\"/>
    </mc:Choice>
  </mc:AlternateContent>
  <bookViews>
    <workbookView xWindow="0" yWindow="135" windowWidth="23250" windowHeight="9780" activeTab="1"/>
  </bookViews>
  <sheets>
    <sheet name="PnL" sheetId="12" r:id="rId1"/>
    <sheet name="AssetSum" sheetId="14" r:id="rId2"/>
    <sheet name="CapSum" sheetId="15" r:id="rId3"/>
  </sheets>
  <definedNames>
    <definedName name="NetProfitCurrent" localSheetId="1">AssetSum!#REF!</definedName>
    <definedName name="NetProfitCurrent" localSheetId="2">CapSum!#REF!</definedName>
    <definedName name="NetProfitCurrent" localSheetId="0">PnL!#REF!</definedName>
  </definedNames>
  <calcPr calcId="162913"/>
</workbook>
</file>

<file path=xl/calcChain.xml><?xml version="1.0" encoding="utf-8"?>
<calcChain xmlns="http://schemas.openxmlformats.org/spreadsheetml/2006/main">
  <c r="L25" i="12" l="1"/>
  <c r="I25" i="12"/>
  <c r="L15" i="12"/>
  <c r="I15" i="12"/>
  <c r="O23" i="14" l="1"/>
  <c r="O22" i="14"/>
  <c r="O24" i="14"/>
  <c r="O10" i="14"/>
  <c r="O9" i="14"/>
  <c r="O8" i="14"/>
  <c r="O15" i="14"/>
  <c r="J24" i="15"/>
  <c r="J15" i="15"/>
  <c r="M24" i="15"/>
  <c r="M15" i="15"/>
  <c r="O21" i="12" l="1"/>
  <c r="O20" i="12"/>
  <c r="O19" i="12"/>
  <c r="O7" i="12"/>
  <c r="O6" i="12"/>
  <c r="O5" i="12"/>
  <c r="O4" i="12"/>
  <c r="P11" i="14" l="1"/>
  <c r="P12" i="14"/>
  <c r="P13" i="14"/>
  <c r="P14" i="14"/>
  <c r="M13" i="14"/>
  <c r="J13" i="14"/>
  <c r="P13" i="12"/>
  <c r="M13" i="12"/>
  <c r="N13" i="12"/>
  <c r="J13" i="12"/>
  <c r="N13" i="15"/>
  <c r="K13" i="15"/>
  <c r="N12" i="15"/>
  <c r="K12" i="15"/>
  <c r="M12" i="14"/>
  <c r="J12" i="14"/>
  <c r="P12" i="12"/>
  <c r="M12" i="12"/>
  <c r="N12" i="12"/>
  <c r="J12" i="12"/>
  <c r="P11" i="12"/>
  <c r="M11" i="12"/>
  <c r="N11" i="12"/>
  <c r="J11" i="12"/>
  <c r="M11" i="14"/>
  <c r="J11" i="14"/>
  <c r="N11" i="15"/>
  <c r="K11" i="15"/>
  <c r="N21" i="14"/>
  <c r="N22" i="14"/>
  <c r="N23" i="14"/>
  <c r="N20" i="12"/>
  <c r="N21" i="12"/>
  <c r="N22" i="12"/>
  <c r="N23" i="12"/>
  <c r="N24" i="12"/>
  <c r="N19" i="12"/>
  <c r="N5" i="14" l="1"/>
  <c r="N6" i="14"/>
  <c r="N7" i="14"/>
  <c r="N8" i="14"/>
  <c r="N9" i="14"/>
  <c r="N10" i="14"/>
  <c r="N6" i="12"/>
  <c r="N8" i="12"/>
  <c r="N9" i="12"/>
  <c r="N10" i="12"/>
  <c r="N4" i="12"/>
  <c r="N4" i="14" l="1"/>
  <c r="N15" i="14" s="1"/>
  <c r="L24" i="15"/>
  <c r="I24" i="15"/>
  <c r="K20" i="15"/>
  <c r="K21" i="15"/>
  <c r="K22" i="15"/>
  <c r="K23" i="15"/>
  <c r="K19" i="15"/>
  <c r="N20" i="15"/>
  <c r="N21" i="15"/>
  <c r="N22" i="15"/>
  <c r="N23" i="15"/>
  <c r="N19" i="15"/>
  <c r="L15" i="15"/>
  <c r="I15" i="15"/>
  <c r="N5" i="15"/>
  <c r="N6" i="15"/>
  <c r="N7" i="15"/>
  <c r="N8" i="15"/>
  <c r="N9" i="15"/>
  <c r="N10" i="15"/>
  <c r="N4" i="15"/>
  <c r="K5" i="15"/>
  <c r="K6" i="15"/>
  <c r="K7" i="15"/>
  <c r="K8" i="15"/>
  <c r="K9" i="15"/>
  <c r="K10" i="15"/>
  <c r="K4" i="15"/>
  <c r="P20" i="14"/>
  <c r="P21" i="14"/>
  <c r="P22" i="14"/>
  <c r="P23" i="14"/>
  <c r="P19" i="14"/>
  <c r="J20" i="14"/>
  <c r="J21" i="14"/>
  <c r="J22" i="14"/>
  <c r="J23" i="14"/>
  <c r="M20" i="14"/>
  <c r="M21" i="14"/>
  <c r="M22" i="14"/>
  <c r="M23" i="14"/>
  <c r="M19" i="14"/>
  <c r="J19" i="14"/>
  <c r="N24" i="14"/>
  <c r="L24" i="14"/>
  <c r="K24" i="14"/>
  <c r="I24" i="14"/>
  <c r="H24" i="14"/>
  <c r="P5" i="14"/>
  <c r="P6" i="14"/>
  <c r="P7" i="14"/>
  <c r="P8" i="14"/>
  <c r="P9" i="14"/>
  <c r="P10" i="14"/>
  <c r="M5" i="14"/>
  <c r="M6" i="14"/>
  <c r="M7" i="14"/>
  <c r="M8" i="14"/>
  <c r="M9" i="14"/>
  <c r="M10" i="14"/>
  <c r="M4" i="14"/>
  <c r="J5" i="14"/>
  <c r="J6" i="14"/>
  <c r="J7" i="14"/>
  <c r="J8" i="14"/>
  <c r="J9" i="14"/>
  <c r="J10" i="14"/>
  <c r="J4" i="14"/>
  <c r="L15" i="14"/>
  <c r="K15" i="14"/>
  <c r="I15" i="14"/>
  <c r="H15" i="14"/>
  <c r="P20" i="12"/>
  <c r="P21" i="12"/>
  <c r="P22" i="12"/>
  <c r="P23" i="12"/>
  <c r="P19" i="12"/>
  <c r="M20" i="12"/>
  <c r="M21" i="12"/>
  <c r="M22" i="12"/>
  <c r="M23" i="12"/>
  <c r="M19" i="12"/>
  <c r="J20" i="12"/>
  <c r="J21" i="12"/>
  <c r="J22" i="12"/>
  <c r="J23" i="12"/>
  <c r="J19" i="12"/>
  <c r="O25" i="12"/>
  <c r="N25" i="12"/>
  <c r="K25" i="12"/>
  <c r="H25" i="12"/>
  <c r="P5" i="12"/>
  <c r="P6" i="12"/>
  <c r="P7" i="12"/>
  <c r="P8" i="12"/>
  <c r="P9" i="12"/>
  <c r="P10" i="12"/>
  <c r="P4" i="12"/>
  <c r="M5" i="12"/>
  <c r="M6" i="12"/>
  <c r="M7" i="12"/>
  <c r="M8" i="12"/>
  <c r="M9" i="12"/>
  <c r="M10" i="12"/>
  <c r="M4" i="12"/>
  <c r="J5" i="12"/>
  <c r="J6" i="12"/>
  <c r="J7" i="12"/>
  <c r="J8" i="12"/>
  <c r="J9" i="12"/>
  <c r="J10" i="12"/>
  <c r="J4" i="12"/>
  <c r="O15" i="12"/>
  <c r="N15" i="12"/>
  <c r="K15" i="12"/>
  <c r="H15" i="12"/>
  <c r="P4" i="14" l="1"/>
</calcChain>
</file>

<file path=xl/sharedStrings.xml><?xml version="1.0" encoding="utf-8"?>
<sst xmlns="http://schemas.openxmlformats.org/spreadsheetml/2006/main" count="287" uniqueCount="87">
  <si>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</si>
  <si>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</si>
  <si>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</si>
  <si>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</si>
  <si>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</si>
  <si>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</si>
  <si>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</si>
  <si>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</si>
  <si>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</si>
  <si>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</si>
  <si>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AFRICA INFRA PLUS FUND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</si>
  <si>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</si>
  <si>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</si>
  <si>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</si>
  <si>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</si>
  <si>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</si>
  <si>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</si>
  <si>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</si>
  <si>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</si>
  <si>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</si>
  <si>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</si>
  <si>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</si>
  <si>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</si>
  <si>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</si>
  <si>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</si>
  <si>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</si>
  <si>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</si>
  <si>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</si>
  <si>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</si>
  <si>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</si>
  <si>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</si>
  <si>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</si>
  <si>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</si>
  <si>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</si>
  <si>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</si>
  <si>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</si>
  <si>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</si>
  <si>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</si>
  <si>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</si>
  <si>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</si>
  <si>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TOTAL INCOME</t>
  </si>
  <si>
    <t>TOTAL EXPENSES</t>
  </si>
  <si>
    <t>NET INCOME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</si>
  <si>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</si>
  <si>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</si>
  <si>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</si>
  <si>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</si>
  <si>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</si>
  <si>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</si>
  <si>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TIP INFRASTRUCTURE FUNE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</si>
  <si>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</si>
  <si>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</si>
  <si>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</si>
  <si>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</si>
  <si>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</si>
  <si>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</si>
  <si>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</si>
  <si>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</si>
  <si>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</si>
  <si>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</si>
  <si>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NGN 100,000,000,000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</si>
  <si>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</si>
  <si>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</si>
  <si>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</si>
  <si>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</si>
  <si>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</si>
  <si>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</si>
  <si>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</si>
  <si>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</si>
  <si>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</si>
  <si>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</si>
  <si>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</si>
  <si>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</si>
  <si>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</si>
  <si>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</si>
  <si>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</si>
  <si>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</si>
  <si>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</si>
  <si>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</si>
  <si>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</si>
  <si>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Q4 2020</t>
  </si>
  <si>
    <t>Q1 2021</t>
  </si>
  <si>
    <t xml:space="preserve"> Q4 2020</t>
  </si>
  <si>
    <t xml:space="preserve"> Q1 2021</t>
  </si>
  <si>
    <t>REGISTERED PRIVATE EQUITY AND INFRASTRUCTURE FUNDS ASSETS UNDER MANAGEMENT AS AT Q1 2021</t>
  </si>
  <si>
    <t>REGISTERED PRIVATE EQUITY AND INFRASTRUCTURE FUNDS INCOME AND EXPENSES AS AT Q1 2021</t>
  </si>
  <si>
    <t>NOTE: US Dollars were converted at CBN rate of N379.50/USD as at 31 March 2021 and 31  December 2020 respectively, where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</si>
</sst>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d\-mmm\-yy;@"/>
    <numFmt numFmtId="167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67">
    <xf numFmtId="0" fontId="0" fillId="0" borderId="0" xfId="0"/>
    <xf numFmtId="164" fontId="0" fillId="0" borderId="0" xfId="3" applyFont="1"/>
    <xf numFmtId="0" fontId="0" fillId="0" borderId="1" xfId="0" applyBorder="1"/>
    <xf numFmtId="0" fontId="0" fillId="0" borderId="0" xfId="0" applyBorder="1"/>
    <xf numFmtId="164" fontId="3" fillId="0" borderId="3" xfId="3" applyFont="1" applyBorder="1" applyAlignment="1">
      <alignment horizontal="right"/>
    </xf>
    <xf numFmtId="164" fontId="3" fillId="0" borderId="2" xfId="3" applyFont="1" applyBorder="1" applyAlignment="1">
      <alignment horizontal="right"/>
    </xf>
    <xf numFmtId="164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164" fontId="3" fillId="0" borderId="2" xfId="3" applyFont="1" applyBorder="1"/>
    <xf numFmtId="164" fontId="3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164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164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164" fontId="5" fillId="0" borderId="2" xfId="3" applyFont="1" applyBorder="1"/>
    <xf numFmtId="0" fontId="10" fillId="0" borderId="0" xfId="0" applyFont="1"/>
    <xf numFmtId="43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164" fontId="14" fillId="0" borderId="2" xfId="3" applyFont="1" applyBorder="1"/>
    <xf numFmtId="0" fontId="11" fillId="0" borderId="10" xfId="0" applyFont="1" applyBorder="1" applyAlignment="1"/>
    <xf numFmtId="0" fontId="15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164" fontId="14" fillId="0" borderId="2" xfId="3" applyFont="1" applyBorder="1" applyAlignment="1">
      <alignment wrapText="1"/>
    </xf>
    <xf numFmtId="9" fontId="14" fillId="0" borderId="2" xfId="2" applyFont="1" applyBorder="1" applyAlignment="1">
      <alignment horizontal="center" wrapText="1"/>
    </xf>
    <xf numFmtId="164" fontId="2" fillId="0" borderId="3" xfId="3" applyFont="1" applyBorder="1" applyAlignment="1">
      <alignment horizontal="right"/>
    </xf>
    <xf numFmtId="9" fontId="2" fillId="0" borderId="2" xfId="2" applyFont="1" applyBorder="1" applyAlignment="1">
      <alignment horizontal="right"/>
    </xf>
    <xf numFmtId="164" fontId="2" fillId="0" borderId="2" xfId="3" applyFont="1" applyBorder="1" applyAlignment="1">
      <alignment horizontal="right"/>
    </xf>
    <xf numFmtId="9" fontId="14" fillId="0" borderId="2" xfId="2" applyFont="1" applyBorder="1" applyAlignment="1">
      <alignment wrapText="1"/>
    </xf>
    <xf numFmtId="0" fontId="16" fillId="0" borderId="11" xfId="0" applyFont="1" applyBorder="1" applyAlignment="1"/>
    <xf numFmtId="164" fontId="14" fillId="0" borderId="2" xfId="3" applyFont="1" applyBorder="1" applyAlignment="1">
      <alignment horizontal="center" wrapText="1"/>
    </xf>
    <xf numFmtId="164" fontId="17" fillId="4" borderId="3" xfId="4" applyNumberFormat="1" applyBorder="1" applyAlignment="1">
      <alignment horizontal="right"/>
    </xf>
    <xf numFmtId="164" fontId="6" fillId="0" borderId="3" xfId="3" applyFont="1" applyBorder="1" applyAlignment="1">
      <alignment horizontal="right"/>
    </xf>
    <xf numFmtId="9" fontId="6" fillId="0" borderId="2" xfId="2" applyFon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10" fontId="6" fillId="0" borderId="2" xfId="2" applyNumberFormat="1" applyFont="1" applyBorder="1" applyAlignment="1">
      <alignment horizontal="right"/>
    </xf>
    <xf numFmtId="0" fontId="13" fillId="0" borderId="0" xfId="0" applyFont="1"/>
    <xf numFmtId="43" fontId="0" fillId="0" borderId="0" xfId="0" applyNumberFormat="1"/>
    <xf numFmtId="164" fontId="18" fillId="0" borderId="2" xfId="3" applyFont="1" applyBorder="1" applyAlignment="1">
      <alignment wrapText="1"/>
    </xf>
    <xf numFmtId="166" fontId="19" fillId="0" borderId="2" xfId="3" applyNumberFormat="1" applyFont="1" applyBorder="1" applyAlignment="1">
      <alignment wrapText="1"/>
    </xf>
    <xf numFmtId="164" fontId="19" fillId="0" borderId="2" xfId="3" applyFont="1" applyBorder="1" applyAlignment="1">
      <alignment wrapText="1"/>
    </xf>
    <xf numFmtId="167" fontId="19" fillId="0" borderId="2" xfId="3" applyNumberFormat="1" applyFont="1" applyBorder="1" applyAlignment="1">
      <alignment horizontal="center" wrapText="1"/>
    </xf>
    <xf numFmtId="164" fontId="6" fillId="0" borderId="2" xfId="3" applyFont="1" applyBorder="1" applyAlignment="1">
      <alignment wrapText="1"/>
    </xf>
    <xf numFmtId="166" fontId="20" fillId="0" borderId="2" xfId="3" applyNumberFormat="1" applyFont="1" applyBorder="1" applyAlignment="1">
      <alignment wrapText="1"/>
    </xf>
    <xf numFmtId="164" fontId="20" fillId="0" borderId="2" xfId="3" applyFont="1" applyBorder="1" applyAlignment="1">
      <alignment wrapText="1"/>
    </xf>
    <xf numFmtId="167" fontId="20" fillId="0" borderId="2" xfId="3" applyNumberFormat="1" applyFont="1" applyBorder="1" applyAlignment="1">
      <alignment horizontal="center" wrapText="1"/>
    </xf>
    <xf numFmtId="9" fontId="20" fillId="0" borderId="2" xfId="2" applyFont="1" applyBorder="1" applyAlignment="1">
      <alignment horizontal="center" wrapText="1"/>
    </xf>
    <xf numFmtId="164" fontId="5" fillId="0" borderId="2" xfId="3" applyFont="1" applyBorder="1" applyAlignment="1">
      <alignment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left"/>
    </xf>
    <xf numFmtId="0" fontId="16" fillId="0" borderId="10" xfId="0" applyFont="1" applyBorder="1" applyAlignment="1">
      <alignment horizontal="left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B1" workbookViewId="0">
      <selection activeCell="B4" sqref="B4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12.7109375" hidden="1" customWidth="1"/>
    <col min="8" max="9" width="23.42578125" customWidth="1"/>
    <col min="10" max="10" width="9.5703125" customWidth="1"/>
    <col min="11" max="11" width="23.42578125" customWidth="1"/>
    <col min="12" max="12" width="24" customWidth="1"/>
    <col min="13" max="13" width="8.5703125" customWidth="1"/>
    <col min="14" max="14" width="22.7109375" customWidth="1"/>
    <col min="15" max="15" width="23.7109375" customWidth="1"/>
    <col min="16" max="16" width="9" customWidth="1"/>
  </cols>
  <sheetData>
    <row r="1" spans="1:16" ht="34.5" thickBot="1" x14ac:dyDescent="0.55000000000000004">
      <c r="A1" s="42" t="s">
        <v>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17.25" customHeight="1" x14ac:dyDescent="0.35">
      <c r="A2" s="22"/>
      <c r="B2" s="21" t="s">
        <v>34</v>
      </c>
      <c r="C2" s="20"/>
      <c r="D2" s="20"/>
      <c r="E2" s="20"/>
      <c r="F2" s="20"/>
      <c r="G2" s="20"/>
      <c r="H2" s="62" t="s">
        <v>40</v>
      </c>
      <c r="I2" s="63"/>
      <c r="J2" s="64"/>
      <c r="K2" s="62" t="s">
        <v>41</v>
      </c>
      <c r="L2" s="63"/>
      <c r="M2" s="64"/>
      <c r="N2" s="62" t="s">
        <v>42</v>
      </c>
      <c r="O2" s="63"/>
      <c r="P2" s="64"/>
    </row>
    <row r="3" spans="1:16" s="28" customFormat="1" ht="29.25" customHeight="1" x14ac:dyDescent="0.25">
      <c r="A3" s="19" t="s">
        <v>21</v>
      </c>
      <c r="B3" s="18" t="s">
        <v>20</v>
      </c>
      <c r="C3" s="18" t="s">
        <v>19</v>
      </c>
      <c r="D3" s="18" t="s">
        <v>18</v>
      </c>
      <c r="E3" s="18" t="s">
        <v>17</v>
      </c>
      <c r="F3" s="18" t="s">
        <v>33</v>
      </c>
      <c r="G3" s="18" t="s">
        <v>15</v>
      </c>
      <c r="H3" s="18" t="s">
        <v>83</v>
      </c>
      <c r="I3" s="18" t="s">
        <v>82</v>
      </c>
      <c r="J3" s="35" t="s">
        <v>0</v>
      </c>
      <c r="K3" s="18" t="s">
        <v>81</v>
      </c>
      <c r="L3" s="18" t="s">
        <v>80</v>
      </c>
      <c r="M3" s="34" t="s">
        <v>0</v>
      </c>
      <c r="N3" s="18" t="s">
        <v>81</v>
      </c>
      <c r="O3" s="18" t="s">
        <v>80</v>
      </c>
      <c r="P3" s="34" t="s">
        <v>0</v>
      </c>
    </row>
    <row r="4" spans="1:16" ht="18" x14ac:dyDescent="0.35">
      <c r="A4" s="16">
        <v>1</v>
      </c>
      <c r="B4" s="56" t="s">
        <v>1</v>
      </c>
      <c r="C4" s="56" t="s">
        <v>24</v>
      </c>
      <c r="D4" s="57" t="s">
        <v>2</v>
      </c>
      <c r="E4" s="58" t="s">
        <v>31</v>
      </c>
      <c r="F4" s="59">
        <v>8</v>
      </c>
      <c r="G4" s="59">
        <v>2012</v>
      </c>
      <c r="H4" s="58">
        <v>0</v>
      </c>
      <c r="I4" s="58">
        <v>776416377</v>
      </c>
      <c r="J4" s="60">
        <f>(H4-I4)/I4</f>
        <v>-1</v>
      </c>
      <c r="K4" s="58">
        <v>2491275</v>
      </c>
      <c r="L4" s="58">
        <v>15267241</v>
      </c>
      <c r="M4" s="60">
        <f>(K4-L4)/L4</f>
        <v>-0.8368221867985185</v>
      </c>
      <c r="N4" s="58">
        <f>H4-K4</f>
        <v>-2491275</v>
      </c>
      <c r="O4" s="58">
        <f>I4-L4</f>
        <v>761149136</v>
      </c>
      <c r="P4" s="60">
        <f>(N4-O4)/O4</f>
        <v>-1.0032730445088491</v>
      </c>
    </row>
    <row r="5" spans="1:16" ht="18" customHeight="1" x14ac:dyDescent="0.35">
      <c r="A5" s="12">
        <v>2</v>
      </c>
      <c r="B5" s="56" t="s">
        <v>32</v>
      </c>
      <c r="C5" s="9" t="s">
        <v>24</v>
      </c>
      <c r="D5" s="10" t="s">
        <v>2</v>
      </c>
      <c r="E5" s="10" t="s">
        <v>31</v>
      </c>
      <c r="F5" s="13">
        <v>10</v>
      </c>
      <c r="G5" s="13">
        <v>2015</v>
      </c>
      <c r="H5" s="36">
        <v>5879345</v>
      </c>
      <c r="I5" s="36">
        <v>158844346</v>
      </c>
      <c r="J5" s="37">
        <f t="shared" ref="J5:J13" si="0">(H5-I5)/I5</f>
        <v>-0.96298675308216508</v>
      </c>
      <c r="K5" s="36">
        <v>122921714</v>
      </c>
      <c r="L5" s="36">
        <v>574500050</v>
      </c>
      <c r="M5" s="37">
        <f t="shared" ref="M5:M13" si="1">(K5-L5)/L5</f>
        <v>-0.78603706997066403</v>
      </c>
      <c r="N5" s="36">
        <v>-118598851</v>
      </c>
      <c r="O5" s="36">
        <f t="shared" ref="N5:O13" si="2">I5-L5</f>
        <v>-415655704</v>
      </c>
      <c r="P5" s="37">
        <f t="shared" ref="P5:P13" si="3">(N5-O5)/O5</f>
        <v>-0.71467045956862418</v>
      </c>
    </row>
    <row r="6" spans="1:16" ht="18" x14ac:dyDescent="0.35">
      <c r="A6" s="16">
        <v>3</v>
      </c>
      <c r="B6" s="15" t="s">
        <v>5</v>
      </c>
      <c r="C6" s="9" t="s">
        <v>12</v>
      </c>
      <c r="D6" s="10" t="s">
        <v>2</v>
      </c>
      <c r="E6" s="10" t="s">
        <v>30</v>
      </c>
      <c r="F6" s="13">
        <v>11</v>
      </c>
      <c r="G6" s="13">
        <v>2013</v>
      </c>
      <c r="H6" s="36">
        <v>6250233</v>
      </c>
      <c r="I6" s="36">
        <v>222815225</v>
      </c>
      <c r="J6" s="37">
        <f t="shared" si="0"/>
        <v>-0.97194880646059978</v>
      </c>
      <c r="K6" s="36">
        <v>5879345</v>
      </c>
      <c r="L6" s="36">
        <v>20000000</v>
      </c>
      <c r="M6" s="37">
        <f t="shared" si="1"/>
        <v>-0.70603274999999999</v>
      </c>
      <c r="N6" s="36">
        <f t="shared" si="2"/>
        <v>370888</v>
      </c>
      <c r="O6" s="36">
        <f t="shared" si="2"/>
        <v>202815225</v>
      </c>
      <c r="P6" s="37">
        <f t="shared" si="3"/>
        <v>-0.99817130099577089</v>
      </c>
    </row>
    <row r="7" spans="1:16" ht="18" x14ac:dyDescent="0.35">
      <c r="A7" s="12">
        <v>4</v>
      </c>
      <c r="B7" s="11" t="s">
        <v>29</v>
      </c>
      <c r="C7" s="9" t="s">
        <v>28</v>
      </c>
      <c r="D7" s="10" t="s">
        <v>2</v>
      </c>
      <c r="E7" s="10" t="s">
        <v>27</v>
      </c>
      <c r="F7" s="13">
        <v>2</v>
      </c>
      <c r="G7" s="13">
        <v>2016</v>
      </c>
      <c r="H7" s="36">
        <v>253586325</v>
      </c>
      <c r="I7" s="36">
        <v>335285415</v>
      </c>
      <c r="J7" s="37">
        <f t="shared" si="0"/>
        <v>-0.24367027715774633</v>
      </c>
      <c r="K7" s="36">
        <v>38050508</v>
      </c>
      <c r="L7" s="36">
        <v>258167</v>
      </c>
      <c r="M7" s="37">
        <f t="shared" si="1"/>
        <v>146.38718736321837</v>
      </c>
      <c r="N7" s="36">
        <v>205535817</v>
      </c>
      <c r="O7" s="36">
        <f t="shared" si="2"/>
        <v>335027248</v>
      </c>
      <c r="P7" s="37">
        <f t="shared" si="3"/>
        <v>-0.38651014737762462</v>
      </c>
    </row>
    <row r="8" spans="1:16" ht="18" x14ac:dyDescent="0.35">
      <c r="A8" s="16">
        <v>5</v>
      </c>
      <c r="B8" s="15" t="s">
        <v>26</v>
      </c>
      <c r="C8" s="9"/>
      <c r="D8" s="10"/>
      <c r="E8" s="10"/>
      <c r="F8" s="13"/>
      <c r="G8" s="13"/>
      <c r="H8" s="36">
        <v>0</v>
      </c>
      <c r="I8" s="36">
        <v>0</v>
      </c>
      <c r="J8" s="37" t="e">
        <f t="shared" si="0"/>
        <v>#DIV/0!</v>
      </c>
      <c r="K8" s="36">
        <v>0</v>
      </c>
      <c r="L8" s="36">
        <v>0</v>
      </c>
      <c r="M8" s="37" t="e">
        <f t="shared" si="1"/>
        <v>#DIV/0!</v>
      </c>
      <c r="N8" s="36">
        <f t="shared" si="2"/>
        <v>0</v>
      </c>
      <c r="O8" s="36">
        <v>0</v>
      </c>
      <c r="P8" s="37" t="e">
        <f t="shared" si="3"/>
        <v>#DIV/0!</v>
      </c>
    </row>
    <row r="9" spans="1:16" ht="18" x14ac:dyDescent="0.35">
      <c r="A9" s="16">
        <v>6</v>
      </c>
      <c r="B9" s="15" t="s">
        <v>25</v>
      </c>
      <c r="C9" s="9"/>
      <c r="D9" s="10"/>
      <c r="E9" s="10"/>
      <c r="F9" s="13"/>
      <c r="G9" s="13"/>
      <c r="H9" s="36">
        <v>0</v>
      </c>
      <c r="I9" s="36">
        <v>0</v>
      </c>
      <c r="J9" s="37" t="e">
        <f t="shared" si="0"/>
        <v>#DIV/0!</v>
      </c>
      <c r="K9" s="36">
        <v>0</v>
      </c>
      <c r="L9" s="36">
        <v>0</v>
      </c>
      <c r="M9" s="37" t="e">
        <f t="shared" si="1"/>
        <v>#DIV/0!</v>
      </c>
      <c r="N9" s="36">
        <f t="shared" si="2"/>
        <v>0</v>
      </c>
      <c r="O9" s="36"/>
      <c r="P9" s="37" t="e">
        <f t="shared" si="3"/>
        <v>#DIV/0!</v>
      </c>
    </row>
    <row r="10" spans="1:16" ht="18" x14ac:dyDescent="0.35">
      <c r="A10" s="12">
        <v>7</v>
      </c>
      <c r="B10" s="11" t="s">
        <v>47</v>
      </c>
      <c r="C10" s="9" t="s">
        <v>28</v>
      </c>
      <c r="D10" s="10" t="s">
        <v>2</v>
      </c>
      <c r="E10" s="10" t="s">
        <v>27</v>
      </c>
      <c r="F10" s="13">
        <v>2</v>
      </c>
      <c r="G10" s="13">
        <v>2016</v>
      </c>
      <c r="H10" s="36">
        <v>0</v>
      </c>
      <c r="I10" s="36">
        <v>0</v>
      </c>
      <c r="J10" s="37" t="e">
        <f t="shared" si="0"/>
        <v>#DIV/0!</v>
      </c>
      <c r="K10" s="36">
        <v>0</v>
      </c>
      <c r="L10" s="36">
        <v>0</v>
      </c>
      <c r="M10" s="37" t="e">
        <f t="shared" si="1"/>
        <v>#DIV/0!</v>
      </c>
      <c r="N10" s="36">
        <f t="shared" si="2"/>
        <v>0</v>
      </c>
      <c r="O10" s="36">
        <v>0</v>
      </c>
      <c r="P10" s="37" t="e">
        <f t="shared" si="3"/>
        <v>#DIV/0!</v>
      </c>
    </row>
    <row r="11" spans="1:16" ht="18" x14ac:dyDescent="0.35">
      <c r="A11" s="12">
        <v>8</v>
      </c>
      <c r="B11" s="11" t="s">
        <v>57</v>
      </c>
      <c r="C11" s="9"/>
      <c r="D11" s="10"/>
      <c r="E11" s="10"/>
      <c r="F11" s="13"/>
      <c r="G11" s="13"/>
      <c r="H11" s="36">
        <v>0</v>
      </c>
      <c r="I11" s="36">
        <v>0</v>
      </c>
      <c r="J11" s="37" t="e">
        <f t="shared" si="0"/>
        <v>#DIV/0!</v>
      </c>
      <c r="K11" s="36">
        <v>0</v>
      </c>
      <c r="L11" s="36">
        <v>0</v>
      </c>
      <c r="M11" s="37" t="e">
        <f t="shared" si="1"/>
        <v>#DIV/0!</v>
      </c>
      <c r="N11" s="36">
        <f t="shared" si="2"/>
        <v>0</v>
      </c>
      <c r="O11" s="36">
        <v>0</v>
      </c>
      <c r="P11" s="37" t="e">
        <f t="shared" si="3"/>
        <v>#DIV/0!</v>
      </c>
    </row>
    <row r="12" spans="1:16" ht="18" x14ac:dyDescent="0.35">
      <c r="A12" s="12">
        <v>9</v>
      </c>
      <c r="B12" s="11" t="s">
        <v>59</v>
      </c>
      <c r="C12" s="9"/>
      <c r="D12" s="10"/>
      <c r="E12" s="10"/>
      <c r="F12" s="13"/>
      <c r="G12" s="13"/>
      <c r="H12" s="36">
        <v>0</v>
      </c>
      <c r="I12" s="36">
        <v>0</v>
      </c>
      <c r="J12" s="37" t="e">
        <f t="shared" si="0"/>
        <v>#DIV/0!</v>
      </c>
      <c r="K12" s="36">
        <v>0</v>
      </c>
      <c r="L12" s="36">
        <v>0</v>
      </c>
      <c r="M12" s="37" t="e">
        <f t="shared" si="1"/>
        <v>#DIV/0!</v>
      </c>
      <c r="N12" s="36">
        <f t="shared" si="2"/>
        <v>0</v>
      </c>
      <c r="O12" s="36">
        <v>0</v>
      </c>
      <c r="P12" s="37" t="e">
        <f t="shared" si="3"/>
        <v>#DIV/0!</v>
      </c>
    </row>
    <row r="13" spans="1:16" ht="18" x14ac:dyDescent="0.35">
      <c r="A13" s="12">
        <v>10</v>
      </c>
      <c r="B13" s="11" t="s">
        <v>61</v>
      </c>
      <c r="C13" s="9"/>
      <c r="D13" s="10"/>
      <c r="E13" s="10"/>
      <c r="F13" s="13"/>
      <c r="G13" s="13"/>
      <c r="H13" s="36">
        <v>0</v>
      </c>
      <c r="I13" s="36">
        <v>0</v>
      </c>
      <c r="J13" s="37" t="e">
        <f t="shared" si="0"/>
        <v>#DIV/0!</v>
      </c>
      <c r="K13" s="36">
        <v>0</v>
      </c>
      <c r="L13" s="36">
        <v>0</v>
      </c>
      <c r="M13" s="37" t="e">
        <f t="shared" si="1"/>
        <v>#DIV/0!</v>
      </c>
      <c r="N13" s="36">
        <f t="shared" si="2"/>
        <v>0</v>
      </c>
      <c r="O13" s="36">
        <v>0</v>
      </c>
      <c r="P13" s="37" t="e">
        <f t="shared" si="3"/>
        <v>#DIV/0!</v>
      </c>
    </row>
    <row r="14" spans="1:16" ht="18.75" customHeight="1" x14ac:dyDescent="0.35">
      <c r="A14" s="12"/>
      <c r="B14" s="11"/>
      <c r="C14" s="8"/>
      <c r="D14" s="10"/>
      <c r="E14" s="27"/>
      <c r="F14" s="27"/>
      <c r="G14" s="27"/>
      <c r="H14" s="27">
        <v>0</v>
      </c>
      <c r="I14" s="27">
        <v>0</v>
      </c>
      <c r="J14" s="27"/>
      <c r="K14" s="27">
        <v>0</v>
      </c>
      <c r="L14" s="27">
        <v>0</v>
      </c>
      <c r="M14" s="27"/>
      <c r="N14" s="27">
        <v>0</v>
      </c>
      <c r="O14" s="27">
        <v>0</v>
      </c>
      <c r="P14" s="27"/>
    </row>
    <row r="15" spans="1:16" ht="16.5" customHeight="1" x14ac:dyDescent="0.35">
      <c r="A15" s="7"/>
      <c r="B15" s="6" t="s">
        <v>46</v>
      </c>
      <c r="C15" s="5" t="s">
        <v>6</v>
      </c>
      <c r="D15" s="4"/>
      <c r="E15" s="4"/>
      <c r="F15" s="26">
        <v>31</v>
      </c>
      <c r="G15" s="4"/>
      <c r="H15" s="38">
        <f>SUM(H4:H10)</f>
        <v>265715903</v>
      </c>
      <c r="I15" s="38">
        <f>SUM(I4:I10)</f>
        <v>1493361363</v>
      </c>
      <c r="J15" s="39"/>
      <c r="K15" s="40">
        <f>SUM(K4:K10)</f>
        <v>169342842</v>
      </c>
      <c r="L15" s="40">
        <f>SUM(L4:L10)</f>
        <v>610025458</v>
      </c>
      <c r="M15" s="39"/>
      <c r="N15" s="40">
        <f>SUM(N4:N10)</f>
        <v>84816579</v>
      </c>
      <c r="O15" s="38">
        <f>SUM(O4:O10)</f>
        <v>883335905</v>
      </c>
      <c r="P15" s="39"/>
    </row>
    <row r="16" spans="1:16" ht="15.75" thickBot="1" x14ac:dyDescent="0.3">
      <c r="B16" s="25"/>
      <c r="C16" s="24"/>
      <c r="D16" s="23"/>
      <c r="E16" s="23"/>
      <c r="F16" s="24"/>
      <c r="G16" s="23"/>
      <c r="H16" s="23"/>
      <c r="I16" s="23"/>
      <c r="J16" s="24"/>
      <c r="K16" s="24"/>
      <c r="L16" s="23"/>
      <c r="M16" s="23"/>
      <c r="O16" s="2"/>
    </row>
    <row r="17" spans="1:16" ht="19.5" customHeight="1" x14ac:dyDescent="0.35">
      <c r="A17" s="22"/>
      <c r="B17" s="21" t="s">
        <v>23</v>
      </c>
      <c r="C17" s="20"/>
      <c r="D17" s="20"/>
      <c r="E17" s="20"/>
      <c r="F17" s="20"/>
      <c r="G17" s="20"/>
      <c r="H17" s="62" t="s">
        <v>40</v>
      </c>
      <c r="I17" s="63"/>
      <c r="J17" s="64"/>
      <c r="K17" s="62" t="s">
        <v>41</v>
      </c>
      <c r="L17" s="63"/>
      <c r="M17" s="64"/>
      <c r="N17" s="62" t="s">
        <v>42</v>
      </c>
      <c r="O17" s="63"/>
      <c r="P17" s="64"/>
    </row>
    <row r="18" spans="1:16" ht="37.5" customHeight="1" x14ac:dyDescent="0.25">
      <c r="A18" s="19" t="s">
        <v>21</v>
      </c>
      <c r="B18" s="18" t="s">
        <v>20</v>
      </c>
      <c r="C18" s="18" t="s">
        <v>19</v>
      </c>
      <c r="D18" s="18" t="s">
        <v>18</v>
      </c>
      <c r="E18" s="18" t="s">
        <v>17</v>
      </c>
      <c r="F18" s="18" t="s">
        <v>16</v>
      </c>
      <c r="G18" s="18" t="s">
        <v>15</v>
      </c>
      <c r="H18" s="18" t="s">
        <v>83</v>
      </c>
      <c r="I18" s="18" t="s">
        <v>82</v>
      </c>
      <c r="J18" s="18" t="s">
        <v>0</v>
      </c>
      <c r="K18" s="18" t="s">
        <v>81</v>
      </c>
      <c r="L18" s="18" t="s">
        <v>80</v>
      </c>
      <c r="M18" s="18" t="s">
        <v>0</v>
      </c>
      <c r="N18" s="18" t="s">
        <v>81</v>
      </c>
      <c r="O18" s="18" t="s">
        <v>80</v>
      </c>
      <c r="P18" s="18" t="s">
        <v>0</v>
      </c>
    </row>
    <row r="19" spans="1:16" ht="18.75" customHeight="1" x14ac:dyDescent="0.35">
      <c r="A19" s="12">
        <v>1</v>
      </c>
      <c r="B19" s="17" t="s">
        <v>13</v>
      </c>
      <c r="C19" s="9" t="s">
        <v>12</v>
      </c>
      <c r="D19" s="10" t="s">
        <v>3</v>
      </c>
      <c r="E19" s="10" t="s">
        <v>11</v>
      </c>
      <c r="F19" s="13">
        <v>5</v>
      </c>
      <c r="G19" s="13">
        <v>2015</v>
      </c>
      <c r="H19" s="36">
        <v>3949340</v>
      </c>
      <c r="I19" s="36">
        <v>14286417</v>
      </c>
      <c r="J19" s="37">
        <f>(H19-I19)/I19</f>
        <v>-0.72355979809353177</v>
      </c>
      <c r="K19" s="36">
        <v>32763855</v>
      </c>
      <c r="L19" s="36">
        <v>114420391</v>
      </c>
      <c r="M19" s="37">
        <f>(K19-L19)/L19</f>
        <v>-0.71365370530852323</v>
      </c>
      <c r="N19" s="36">
        <f>H19-K19</f>
        <v>-28814515</v>
      </c>
      <c r="O19" s="36">
        <f>I19-L19</f>
        <v>-100133974</v>
      </c>
      <c r="P19" s="37">
        <f>(N19-O19)/O19</f>
        <v>-0.71224037308256638</v>
      </c>
    </row>
    <row r="20" spans="1:16" ht="18.75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13">
        <v>2017</v>
      </c>
      <c r="H20" s="36">
        <v>1430272560</v>
      </c>
      <c r="I20" s="36">
        <v>6930508519</v>
      </c>
      <c r="J20" s="37">
        <f t="shared" ref="J20:J23" si="4">(H20-I20)/I20</f>
        <v>-0.79362660675202901</v>
      </c>
      <c r="K20" s="36">
        <v>495197357</v>
      </c>
      <c r="L20" s="36">
        <v>999156039</v>
      </c>
      <c r="M20" s="37">
        <f t="shared" ref="M20:M23" si="5">(K20-L20)/L20</f>
        <v>-0.50438436273115494</v>
      </c>
      <c r="N20" s="36">
        <f t="shared" ref="N20:O24" si="6">H20-K20</f>
        <v>935075203</v>
      </c>
      <c r="O20" s="36">
        <f t="shared" si="6"/>
        <v>5931352480</v>
      </c>
      <c r="P20" s="37">
        <f t="shared" ref="P20:P23" si="7">(N20-O20)/O20</f>
        <v>-0.84235042409754068</v>
      </c>
    </row>
    <row r="21" spans="1:16" ht="18.75" customHeight="1" x14ac:dyDescent="0.35">
      <c r="A21" s="12">
        <v>3</v>
      </c>
      <c r="B21" s="15" t="s">
        <v>10</v>
      </c>
      <c r="C21" s="9"/>
      <c r="D21" s="10"/>
      <c r="E21" s="10"/>
      <c r="F21" s="13"/>
      <c r="G21" s="13"/>
      <c r="H21" s="36">
        <v>243834000</v>
      </c>
      <c r="I21" s="36">
        <v>247545000</v>
      </c>
      <c r="J21" s="37">
        <f t="shared" si="4"/>
        <v>-1.4991213718717809E-2</v>
      </c>
      <c r="K21" s="36">
        <v>104983000</v>
      </c>
      <c r="L21" s="36">
        <v>110570000</v>
      </c>
      <c r="M21" s="37">
        <f t="shared" si="5"/>
        <v>-5.0529076603056888E-2</v>
      </c>
      <c r="N21" s="36">
        <f t="shared" si="6"/>
        <v>138851000</v>
      </c>
      <c r="O21" s="36">
        <f t="shared" si="6"/>
        <v>136975000</v>
      </c>
      <c r="P21" s="37">
        <f t="shared" si="7"/>
        <v>1.3695929914217923E-2</v>
      </c>
    </row>
    <row r="22" spans="1:16" ht="18.75" customHeight="1" x14ac:dyDescent="0.35">
      <c r="A22" s="12">
        <v>4</v>
      </c>
      <c r="B22" s="17" t="s">
        <v>48</v>
      </c>
      <c r="C22" s="9"/>
      <c r="D22" s="10"/>
      <c r="E22" s="10"/>
      <c r="F22" s="13"/>
      <c r="G22" s="13"/>
      <c r="H22" s="36">
        <v>0</v>
      </c>
      <c r="I22" s="36">
        <v>0</v>
      </c>
      <c r="J22" s="37" t="e">
        <f t="shared" si="4"/>
        <v>#DIV/0!</v>
      </c>
      <c r="K22" s="36">
        <v>0</v>
      </c>
      <c r="L22" s="36">
        <v>0</v>
      </c>
      <c r="M22" s="37" t="e">
        <f t="shared" si="5"/>
        <v>#DIV/0!</v>
      </c>
      <c r="N22" s="36">
        <f t="shared" si="6"/>
        <v>0</v>
      </c>
      <c r="O22" s="36">
        <v>0</v>
      </c>
      <c r="P22" s="37" t="e">
        <f t="shared" si="7"/>
        <v>#DIV/0!</v>
      </c>
    </row>
    <row r="23" spans="1:16" ht="18" customHeight="1" x14ac:dyDescent="0.35">
      <c r="A23" s="12">
        <v>5</v>
      </c>
      <c r="B23" s="11" t="s">
        <v>49</v>
      </c>
      <c r="C23" s="9" t="s">
        <v>8</v>
      </c>
      <c r="D23" s="10" t="s">
        <v>3</v>
      </c>
      <c r="E23" s="10" t="s">
        <v>7</v>
      </c>
      <c r="F23" s="14">
        <v>285934852</v>
      </c>
      <c r="G23" s="13">
        <v>2017</v>
      </c>
      <c r="H23" s="36">
        <v>0</v>
      </c>
      <c r="I23" s="36">
        <v>0</v>
      </c>
      <c r="J23" s="37" t="e">
        <f t="shared" si="4"/>
        <v>#DIV/0!</v>
      </c>
      <c r="K23" s="36">
        <v>0</v>
      </c>
      <c r="L23" s="36">
        <v>0</v>
      </c>
      <c r="M23" s="37" t="e">
        <f t="shared" si="5"/>
        <v>#DIV/0!</v>
      </c>
      <c r="N23" s="36">
        <f t="shared" si="6"/>
        <v>0</v>
      </c>
      <c r="O23" s="36">
        <v>0</v>
      </c>
      <c r="P23" s="37" t="e">
        <f t="shared" si="7"/>
        <v>#DIV/0!</v>
      </c>
    </row>
    <row r="24" spans="1:16" ht="10.5" customHeight="1" x14ac:dyDescent="0.35">
      <c r="A24" s="12"/>
      <c r="B24" s="11"/>
      <c r="C24" s="8"/>
      <c r="D24" s="10"/>
      <c r="E24" s="8"/>
      <c r="F24" s="8"/>
      <c r="G24" s="8"/>
      <c r="H24" s="36">
        <v>0</v>
      </c>
      <c r="I24" s="36">
        <v>0</v>
      </c>
      <c r="J24" s="17"/>
      <c r="K24" s="11">
        <v>0</v>
      </c>
      <c r="L24" s="11">
        <v>0</v>
      </c>
      <c r="M24" s="41"/>
      <c r="N24" s="36">
        <f t="shared" si="6"/>
        <v>0</v>
      </c>
      <c r="O24" s="17"/>
      <c r="P24" s="41"/>
    </row>
    <row r="25" spans="1:16" ht="20.25" customHeight="1" x14ac:dyDescent="0.35">
      <c r="A25" s="7"/>
      <c r="B25" s="6" t="s">
        <v>46</v>
      </c>
      <c r="C25" s="5" t="s">
        <v>6</v>
      </c>
      <c r="D25" s="4"/>
      <c r="E25" s="5"/>
      <c r="F25" s="5">
        <v>285934857</v>
      </c>
      <c r="G25" s="5"/>
      <c r="H25" s="38">
        <f>SUM(H19:H23)</f>
        <v>1678055900</v>
      </c>
      <c r="I25" s="38">
        <f>SUM(I19:I23)</f>
        <v>7192339936</v>
      </c>
      <c r="J25" s="40"/>
      <c r="K25" s="38">
        <f>SUM(K19:K23)</f>
        <v>632944212</v>
      </c>
      <c r="L25" s="38">
        <f>SUM(L19:L23)</f>
        <v>1224146430</v>
      </c>
      <c r="M25" s="39">
        <v>0.30598845277708658</v>
      </c>
      <c r="N25" s="40">
        <f>SUM(N19:N23)</f>
        <v>1045111688</v>
      </c>
      <c r="O25" s="38">
        <f>SUM(O19:O23)</f>
        <v>5968193506</v>
      </c>
      <c r="P25" s="39">
        <v>0.62490061077599246</v>
      </c>
    </row>
    <row r="26" spans="1:16" x14ac:dyDescent="0.25">
      <c r="D26" s="2"/>
      <c r="H26" s="2"/>
      <c r="I26" s="2"/>
      <c r="J26" s="3"/>
      <c r="K26" s="2"/>
      <c r="L26" s="2"/>
      <c r="O26" s="2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Normal="100" workbookViewId="0">
      <selection activeCell="N8" sqref="N8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12.7109375" hidden="1" customWidth="1"/>
    <col min="8" max="9" width="23.42578125" customWidth="1"/>
    <col min="10" max="10" width="9.5703125" customWidth="1"/>
    <col min="11" max="11" width="23.42578125" customWidth="1"/>
    <col min="12" max="12" width="24" customWidth="1"/>
    <col min="13" max="13" width="8.5703125" customWidth="1"/>
    <col min="14" max="14" width="25.140625" customWidth="1"/>
    <col min="15" max="15" width="23.7109375" customWidth="1"/>
    <col min="16" max="16" width="7.85546875" customWidth="1"/>
  </cols>
  <sheetData>
    <row r="1" spans="1:16" ht="34.5" thickBot="1" x14ac:dyDescent="0.55000000000000004">
      <c r="A1" s="42" t="s">
        <v>84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17.25" customHeight="1" x14ac:dyDescent="0.35">
      <c r="A2" s="22"/>
      <c r="B2" s="21" t="s">
        <v>34</v>
      </c>
      <c r="C2" s="20"/>
      <c r="D2" s="20"/>
      <c r="E2" s="20"/>
      <c r="F2" s="20"/>
      <c r="G2" s="20"/>
      <c r="H2" s="62" t="s">
        <v>38</v>
      </c>
      <c r="I2" s="63"/>
      <c r="J2" s="64"/>
      <c r="K2" s="62" t="s">
        <v>22</v>
      </c>
      <c r="L2" s="63"/>
      <c r="M2" s="64"/>
      <c r="N2" s="62" t="s">
        <v>39</v>
      </c>
      <c r="O2" s="63"/>
      <c r="P2" s="64"/>
    </row>
    <row r="3" spans="1:16" s="28" customFormat="1" ht="33" customHeight="1" x14ac:dyDescent="0.25">
      <c r="A3" s="19" t="s">
        <v>21</v>
      </c>
      <c r="B3" s="18" t="s">
        <v>20</v>
      </c>
      <c r="C3" s="18" t="s">
        <v>19</v>
      </c>
      <c r="D3" s="18" t="s">
        <v>18</v>
      </c>
      <c r="E3" s="18" t="s">
        <v>17</v>
      </c>
      <c r="F3" s="18" t="s">
        <v>33</v>
      </c>
      <c r="G3" s="18" t="s">
        <v>15</v>
      </c>
      <c r="H3" s="18" t="s">
        <v>81</v>
      </c>
      <c r="I3" s="18" t="s">
        <v>80</v>
      </c>
      <c r="J3" s="18" t="s">
        <v>0</v>
      </c>
      <c r="K3" s="18" t="s">
        <v>81</v>
      </c>
      <c r="L3" s="18" t="s">
        <v>80</v>
      </c>
      <c r="M3" s="18" t="s">
        <v>0</v>
      </c>
      <c r="N3" s="18" t="s">
        <v>81</v>
      </c>
      <c r="O3" s="18" t="s">
        <v>80</v>
      </c>
      <c r="P3" s="18" t="s">
        <v>0</v>
      </c>
    </row>
    <row r="4" spans="1:16" ht="18" x14ac:dyDescent="0.35">
      <c r="A4" s="16">
        <v>1</v>
      </c>
      <c r="B4" s="56" t="s">
        <v>1</v>
      </c>
      <c r="C4" s="52" t="s">
        <v>24</v>
      </c>
      <c r="D4" s="53" t="s">
        <v>2</v>
      </c>
      <c r="E4" s="54" t="s">
        <v>31</v>
      </c>
      <c r="F4" s="55">
        <v>8</v>
      </c>
      <c r="G4" s="55">
        <v>2012</v>
      </c>
      <c r="H4" s="58">
        <v>5861875877</v>
      </c>
      <c r="I4" s="58">
        <v>5292512290</v>
      </c>
      <c r="J4" s="60">
        <f>(H4-I4)/I4</f>
        <v>0.10757907696800077</v>
      </c>
      <c r="K4" s="58">
        <v>2259841896</v>
      </c>
      <c r="L4" s="58">
        <v>2861365894</v>
      </c>
      <c r="M4" s="60">
        <f>(K4-L4)/L4</f>
        <v>-0.21022267696044608</v>
      </c>
      <c r="N4" s="58">
        <f>H4+K4</f>
        <v>8121717773</v>
      </c>
      <c r="O4" s="58">
        <v>8153878184</v>
      </c>
      <c r="P4" s="60">
        <f>(N4-O4)/O4</f>
        <v>-3.9441858554015406E-3</v>
      </c>
    </row>
    <row r="5" spans="1:16" ht="18" customHeight="1" x14ac:dyDescent="0.35">
      <c r="A5" s="16">
        <v>2</v>
      </c>
      <c r="B5" s="56" t="s">
        <v>32</v>
      </c>
      <c r="C5" s="9" t="s">
        <v>24</v>
      </c>
      <c r="D5" s="10" t="s">
        <v>2</v>
      </c>
      <c r="E5" s="10" t="s">
        <v>31</v>
      </c>
      <c r="F5" s="13">
        <v>10</v>
      </c>
      <c r="G5" s="13">
        <v>2015</v>
      </c>
      <c r="H5" s="36">
        <v>16332001672</v>
      </c>
      <c r="I5" s="36">
        <v>14602617354</v>
      </c>
      <c r="J5" s="37">
        <f t="shared" ref="J5:J13" si="0">(H5-I5)/I5</f>
        <v>0.11842974968636572</v>
      </c>
      <c r="K5" s="36">
        <v>3023179760</v>
      </c>
      <c r="L5" s="36">
        <v>2052169939</v>
      </c>
      <c r="M5" s="37">
        <f t="shared" ref="M5:M13" si="1">(K5-L5)/L5</f>
        <v>0.47316248159894714</v>
      </c>
      <c r="N5" s="36">
        <f t="shared" ref="N5:O10" si="2">H5+K5</f>
        <v>19355181432</v>
      </c>
      <c r="O5" s="36">
        <v>16654787293</v>
      </c>
      <c r="P5" s="37">
        <f t="shared" ref="P5:P14" si="3">(N5-O5)/O5</f>
        <v>0.16213921507931683</v>
      </c>
    </row>
    <row r="6" spans="1:16" ht="18" x14ac:dyDescent="0.35">
      <c r="A6" s="16">
        <v>3</v>
      </c>
      <c r="B6" s="15" t="s">
        <v>5</v>
      </c>
      <c r="C6" s="9" t="s">
        <v>12</v>
      </c>
      <c r="D6" s="10" t="s">
        <v>2</v>
      </c>
      <c r="E6" s="10" t="s">
        <v>30</v>
      </c>
      <c r="F6" s="13">
        <v>11</v>
      </c>
      <c r="G6" s="13">
        <v>2013</v>
      </c>
      <c r="H6" s="36">
        <v>100228913</v>
      </c>
      <c r="I6" s="36">
        <v>2130442607</v>
      </c>
      <c r="J6" s="37">
        <f t="shared" si="0"/>
        <v>-0.95295394831539815</v>
      </c>
      <c r="K6" s="36">
        <v>71219641</v>
      </c>
      <c r="L6" s="36">
        <v>536884250</v>
      </c>
      <c r="M6" s="37">
        <f t="shared" si="1"/>
        <v>-0.86734637680282112</v>
      </c>
      <c r="N6" s="36">
        <f t="shared" si="2"/>
        <v>171448554</v>
      </c>
      <c r="O6" s="36">
        <v>2667327857</v>
      </c>
      <c r="P6" s="37">
        <f t="shared" si="3"/>
        <v>-0.93572272956619895</v>
      </c>
    </row>
    <row r="7" spans="1:16" ht="18" x14ac:dyDescent="0.35">
      <c r="A7" s="12">
        <v>4</v>
      </c>
      <c r="B7" s="11" t="s">
        <v>29</v>
      </c>
      <c r="C7" s="9" t="s">
        <v>28</v>
      </c>
      <c r="D7" s="10" t="s">
        <v>2</v>
      </c>
      <c r="E7" s="10" t="s">
        <v>27</v>
      </c>
      <c r="F7" s="13">
        <v>2</v>
      </c>
      <c r="G7" s="13">
        <v>2016</v>
      </c>
      <c r="H7" s="36">
        <v>2456250142</v>
      </c>
      <c r="I7" s="36">
        <v>2402238083</v>
      </c>
      <c r="J7" s="37">
        <f t="shared" si="0"/>
        <v>2.2484057422213467E-2</v>
      </c>
      <c r="K7" s="36">
        <v>473938598</v>
      </c>
      <c r="L7" s="36">
        <v>398669206</v>
      </c>
      <c r="M7" s="37">
        <f t="shared" si="1"/>
        <v>0.18880162015824217</v>
      </c>
      <c r="N7" s="36">
        <f t="shared" si="2"/>
        <v>2930188740</v>
      </c>
      <c r="O7" s="36">
        <v>2800907289</v>
      </c>
      <c r="P7" s="37">
        <f t="shared" si="3"/>
        <v>4.6156990453674385E-2</v>
      </c>
    </row>
    <row r="8" spans="1:16" ht="18" x14ac:dyDescent="0.35">
      <c r="A8" s="16">
        <v>5</v>
      </c>
      <c r="B8" s="15" t="s">
        <v>26</v>
      </c>
      <c r="C8" s="9"/>
      <c r="D8" s="10"/>
      <c r="E8" s="10"/>
      <c r="F8" s="13"/>
      <c r="G8" s="13"/>
      <c r="H8" s="36">
        <v>0</v>
      </c>
      <c r="I8" s="36">
        <v>0</v>
      </c>
      <c r="J8" s="37" t="e">
        <f t="shared" si="0"/>
        <v>#DIV/0!</v>
      </c>
      <c r="K8" s="36">
        <v>0</v>
      </c>
      <c r="L8" s="36">
        <v>0</v>
      </c>
      <c r="M8" s="37" t="e">
        <f t="shared" si="1"/>
        <v>#DIV/0!</v>
      </c>
      <c r="N8" s="36">
        <f t="shared" si="2"/>
        <v>0</v>
      </c>
      <c r="O8" s="36">
        <f t="shared" si="2"/>
        <v>0</v>
      </c>
      <c r="P8" s="37" t="e">
        <f t="shared" si="3"/>
        <v>#DIV/0!</v>
      </c>
    </row>
    <row r="9" spans="1:16" ht="18" x14ac:dyDescent="0.35">
      <c r="A9" s="16">
        <v>6</v>
      </c>
      <c r="B9" s="15" t="s">
        <v>25</v>
      </c>
      <c r="C9" s="9"/>
      <c r="D9" s="10"/>
      <c r="E9" s="10"/>
      <c r="F9" s="13"/>
      <c r="G9" s="13"/>
      <c r="H9" s="36">
        <v>0</v>
      </c>
      <c r="I9" s="36">
        <v>0</v>
      </c>
      <c r="J9" s="37" t="e">
        <f t="shared" si="0"/>
        <v>#DIV/0!</v>
      </c>
      <c r="K9" s="36">
        <v>0</v>
      </c>
      <c r="L9" s="36">
        <v>0</v>
      </c>
      <c r="M9" s="37" t="e">
        <f t="shared" si="1"/>
        <v>#DIV/0!</v>
      </c>
      <c r="N9" s="36">
        <f t="shared" si="2"/>
        <v>0</v>
      </c>
      <c r="O9" s="36">
        <f t="shared" si="2"/>
        <v>0</v>
      </c>
      <c r="P9" s="37" t="e">
        <f t="shared" si="3"/>
        <v>#DIV/0!</v>
      </c>
    </row>
    <row r="10" spans="1:16" ht="18" x14ac:dyDescent="0.35">
      <c r="A10" s="12">
        <v>7</v>
      </c>
      <c r="B10" s="11" t="s">
        <v>47</v>
      </c>
      <c r="C10" s="9" t="s">
        <v>28</v>
      </c>
      <c r="D10" s="10" t="s">
        <v>2</v>
      </c>
      <c r="E10" s="10" t="s">
        <v>27</v>
      </c>
      <c r="F10" s="13">
        <v>2</v>
      </c>
      <c r="G10" s="13">
        <v>2016</v>
      </c>
      <c r="H10" s="36">
        <v>0</v>
      </c>
      <c r="I10" s="36">
        <v>0</v>
      </c>
      <c r="J10" s="37" t="e">
        <f t="shared" si="0"/>
        <v>#DIV/0!</v>
      </c>
      <c r="K10" s="36">
        <v>0</v>
      </c>
      <c r="L10" s="36">
        <v>0</v>
      </c>
      <c r="M10" s="37" t="e">
        <f t="shared" si="1"/>
        <v>#DIV/0!</v>
      </c>
      <c r="N10" s="36">
        <f t="shared" si="2"/>
        <v>0</v>
      </c>
      <c r="O10" s="36">
        <f t="shared" si="2"/>
        <v>0</v>
      </c>
      <c r="P10" s="37" t="e">
        <f t="shared" si="3"/>
        <v>#DIV/0!</v>
      </c>
    </row>
    <row r="11" spans="1:16" ht="18" x14ac:dyDescent="0.35">
      <c r="A11" s="12">
        <v>8</v>
      </c>
      <c r="B11" s="11" t="s">
        <v>57</v>
      </c>
      <c r="C11" s="9"/>
      <c r="D11" s="10"/>
      <c r="E11" s="10"/>
      <c r="F11" s="13"/>
      <c r="G11" s="13"/>
      <c r="H11" s="36">
        <v>0</v>
      </c>
      <c r="I11" s="36">
        <v>0</v>
      </c>
      <c r="J11" s="37" t="e">
        <f t="shared" si="0"/>
        <v>#DIV/0!</v>
      </c>
      <c r="K11" s="36">
        <v>0</v>
      </c>
      <c r="L11" s="36">
        <v>0</v>
      </c>
      <c r="M11" s="37" t="e">
        <f t="shared" si="1"/>
        <v>#DIV/0!</v>
      </c>
      <c r="N11" s="36">
        <v>0</v>
      </c>
      <c r="O11" s="36">
        <v>0</v>
      </c>
      <c r="P11" s="37" t="e">
        <f t="shared" si="3"/>
        <v>#DIV/0!</v>
      </c>
    </row>
    <row r="12" spans="1:16" ht="18" x14ac:dyDescent="0.35">
      <c r="A12" s="12">
        <v>9</v>
      </c>
      <c r="B12" s="11" t="s">
        <v>59</v>
      </c>
      <c r="C12" s="9"/>
      <c r="D12" s="10"/>
      <c r="E12" s="10"/>
      <c r="F12" s="13"/>
      <c r="G12" s="13"/>
      <c r="H12" s="36">
        <v>0</v>
      </c>
      <c r="I12" s="36">
        <v>0</v>
      </c>
      <c r="J12" s="37" t="e">
        <f t="shared" si="0"/>
        <v>#DIV/0!</v>
      </c>
      <c r="K12" s="36">
        <v>0</v>
      </c>
      <c r="L12" s="36">
        <v>0</v>
      </c>
      <c r="M12" s="37" t="e">
        <f t="shared" si="1"/>
        <v>#DIV/0!</v>
      </c>
      <c r="N12" s="36">
        <v>0</v>
      </c>
      <c r="O12" s="36">
        <v>0</v>
      </c>
      <c r="P12" s="37" t="e">
        <f t="shared" si="3"/>
        <v>#DIV/0!</v>
      </c>
    </row>
    <row r="13" spans="1:16" ht="18" x14ac:dyDescent="0.35">
      <c r="A13" s="12">
        <v>10</v>
      </c>
      <c r="B13" s="11" t="s">
        <v>61</v>
      </c>
      <c r="C13" s="9"/>
      <c r="D13" s="10"/>
      <c r="E13" s="10"/>
      <c r="F13" s="13"/>
      <c r="G13" s="13"/>
      <c r="H13" s="36">
        <v>0</v>
      </c>
      <c r="I13" s="36">
        <v>0</v>
      </c>
      <c r="J13" s="37" t="e">
        <f t="shared" si="0"/>
        <v>#DIV/0!</v>
      </c>
      <c r="K13" s="36">
        <v>0</v>
      </c>
      <c r="L13" s="36">
        <v>0</v>
      </c>
      <c r="M13" s="37" t="e">
        <f t="shared" si="1"/>
        <v>#DIV/0!</v>
      </c>
      <c r="N13" s="36">
        <v>0</v>
      </c>
      <c r="O13" s="36">
        <v>0</v>
      </c>
      <c r="P13" s="37" t="e">
        <f t="shared" si="3"/>
        <v>#DIV/0!</v>
      </c>
    </row>
    <row r="14" spans="1:16" ht="18.75" customHeight="1" x14ac:dyDescent="0.35">
      <c r="A14" s="12"/>
      <c r="B14" s="11"/>
      <c r="C14" s="8"/>
      <c r="D14" s="10"/>
      <c r="E14" s="27"/>
      <c r="F14" s="27"/>
      <c r="G14" s="27"/>
      <c r="H14" s="32">
        <v>0</v>
      </c>
      <c r="I14" s="32">
        <v>0</v>
      </c>
      <c r="J14" s="32"/>
      <c r="K14" s="32">
        <v>0</v>
      </c>
      <c r="L14" s="32">
        <v>0</v>
      </c>
      <c r="M14" s="32"/>
      <c r="N14" s="36">
        <v>0</v>
      </c>
      <c r="O14" s="36">
        <v>0</v>
      </c>
      <c r="P14" s="37" t="e">
        <f t="shared" si="3"/>
        <v>#DIV/0!</v>
      </c>
    </row>
    <row r="15" spans="1:16" ht="21" customHeight="1" x14ac:dyDescent="0.35">
      <c r="A15" s="7"/>
      <c r="B15" s="6" t="s">
        <v>46</v>
      </c>
      <c r="C15" s="5" t="s">
        <v>6</v>
      </c>
      <c r="D15" s="4"/>
      <c r="E15" s="4"/>
      <c r="F15" s="26">
        <v>31</v>
      </c>
      <c r="G15" s="4"/>
      <c r="H15" s="38">
        <f>SUM(H4:H10)</f>
        <v>24750356604</v>
      </c>
      <c r="I15" s="38">
        <f>SUM(I4:I10)</f>
        <v>24427810334</v>
      </c>
      <c r="J15" s="39"/>
      <c r="K15" s="40">
        <f>SUM(K4:K10)</f>
        <v>5828179895</v>
      </c>
      <c r="L15" s="38">
        <f>SUM(L4:L10)</f>
        <v>5849089289</v>
      </c>
      <c r="M15" s="39"/>
      <c r="N15" s="40">
        <f>SUM(N4:N10)</f>
        <v>30578536499</v>
      </c>
      <c r="O15" s="40">
        <f>SUM(O4:O10)</f>
        <v>30276900623</v>
      </c>
      <c r="P15" s="39"/>
    </row>
    <row r="16" spans="1:16" ht="15.75" thickBot="1" x14ac:dyDescent="0.3">
      <c r="B16" s="25"/>
      <c r="C16" s="24"/>
      <c r="D16" s="23"/>
      <c r="E16" s="23"/>
      <c r="F16" s="24"/>
      <c r="G16" s="23"/>
      <c r="H16" s="23"/>
      <c r="I16" s="23"/>
      <c r="J16" s="24"/>
      <c r="K16" s="24"/>
      <c r="L16" s="23"/>
      <c r="M16" s="23"/>
      <c r="O16" s="2"/>
    </row>
    <row r="17" spans="1:16" ht="19.5" customHeight="1" x14ac:dyDescent="0.35">
      <c r="A17" s="22"/>
      <c r="B17" s="21" t="s">
        <v>23</v>
      </c>
      <c r="C17" s="20"/>
      <c r="D17" s="20"/>
      <c r="E17" s="20"/>
      <c r="F17" s="20"/>
      <c r="G17" s="20"/>
      <c r="H17" s="62" t="s">
        <v>38</v>
      </c>
      <c r="I17" s="63"/>
      <c r="J17" s="64"/>
      <c r="K17" s="62" t="s">
        <v>22</v>
      </c>
      <c r="L17" s="63"/>
      <c r="M17" s="64"/>
      <c r="N17" s="62" t="s">
        <v>39</v>
      </c>
      <c r="O17" s="63"/>
      <c r="P17" s="64"/>
    </row>
    <row r="18" spans="1:16" ht="39.75" customHeight="1" x14ac:dyDescent="0.25">
      <c r="A18" s="19" t="s">
        <v>21</v>
      </c>
      <c r="B18" s="18" t="s">
        <v>20</v>
      </c>
      <c r="C18" s="18" t="s">
        <v>19</v>
      </c>
      <c r="D18" s="18" t="s">
        <v>18</v>
      </c>
      <c r="E18" s="18" t="s">
        <v>17</v>
      </c>
      <c r="F18" s="18" t="s">
        <v>16</v>
      </c>
      <c r="G18" s="18" t="s">
        <v>15</v>
      </c>
      <c r="H18" s="18" t="s">
        <v>81</v>
      </c>
      <c r="I18" s="18" t="s">
        <v>80</v>
      </c>
      <c r="J18" s="18" t="s">
        <v>0</v>
      </c>
      <c r="K18" s="18" t="s">
        <v>81</v>
      </c>
      <c r="L18" s="18" t="s">
        <v>80</v>
      </c>
      <c r="M18" s="18" t="s">
        <v>0</v>
      </c>
      <c r="N18" s="18" t="s">
        <v>81</v>
      </c>
      <c r="O18" s="18" t="s">
        <v>80</v>
      </c>
      <c r="P18" s="18" t="s">
        <v>0</v>
      </c>
    </row>
    <row r="19" spans="1:16" ht="18.75" customHeight="1" x14ac:dyDescent="0.35">
      <c r="A19" s="12">
        <v>1</v>
      </c>
      <c r="B19" s="17" t="s">
        <v>13</v>
      </c>
      <c r="C19" s="9" t="s">
        <v>12</v>
      </c>
      <c r="D19" s="10" t="s">
        <v>3</v>
      </c>
      <c r="E19" s="10" t="s">
        <v>11</v>
      </c>
      <c r="F19" s="13">
        <v>5</v>
      </c>
      <c r="G19" s="13">
        <v>2015</v>
      </c>
      <c r="H19" s="36">
        <v>1388159838</v>
      </c>
      <c r="I19" s="36">
        <v>1047204727</v>
      </c>
      <c r="J19" s="37">
        <f>(H19-I19)/I19</f>
        <v>0.32558591668771181</v>
      </c>
      <c r="K19" s="36">
        <v>360924976</v>
      </c>
      <c r="L19" s="36">
        <v>1405812128</v>
      </c>
      <c r="M19" s="37">
        <f>(K19-L19)/L19</f>
        <v>-0.74326229742129524</v>
      </c>
      <c r="N19" s="36">
        <v>1749084815</v>
      </c>
      <c r="O19" s="36">
        <v>2453016855</v>
      </c>
      <c r="P19" s="37">
        <f>(N19-O19)/O19</f>
        <v>-0.2869658390504618</v>
      </c>
    </row>
    <row r="20" spans="1:16" ht="18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13">
        <v>2017</v>
      </c>
      <c r="H20" s="36">
        <v>58867536207</v>
      </c>
      <c r="I20" s="36">
        <v>56731612727</v>
      </c>
      <c r="J20" s="37">
        <f t="shared" ref="J20:J23" si="4">(H20-I20)/I20</f>
        <v>3.7649616806741337E-2</v>
      </c>
      <c r="K20" s="36">
        <v>20328888091</v>
      </c>
      <c r="L20" s="36">
        <v>4243878039</v>
      </c>
      <c r="M20" s="37">
        <f t="shared" ref="M20:M23" si="5">(K20-L20)/L20</f>
        <v>3.7901678380442263</v>
      </c>
      <c r="N20" s="36">
        <v>79196424299</v>
      </c>
      <c r="O20" s="36">
        <v>60975490766</v>
      </c>
      <c r="P20" s="37">
        <f t="shared" ref="P20:P23" si="6">(N20-O20)/O20</f>
        <v>0.29882389307738072</v>
      </c>
    </row>
    <row r="21" spans="1:16" ht="18" customHeight="1" x14ac:dyDescent="0.35">
      <c r="A21" s="12">
        <v>3</v>
      </c>
      <c r="B21" s="17" t="s">
        <v>10</v>
      </c>
      <c r="C21" s="9"/>
      <c r="D21" s="10"/>
      <c r="E21" s="10"/>
      <c r="F21" s="13"/>
      <c r="G21" s="13"/>
      <c r="H21" s="36">
        <v>10867000000</v>
      </c>
      <c r="I21" s="36">
        <v>3499000000</v>
      </c>
      <c r="J21" s="37">
        <f t="shared" si="4"/>
        <v>2.1057444984281224</v>
      </c>
      <c r="K21" s="36">
        <v>120987000</v>
      </c>
      <c r="L21" s="36">
        <v>6808622000</v>
      </c>
      <c r="M21" s="37">
        <f t="shared" si="5"/>
        <v>-0.98223032502024643</v>
      </c>
      <c r="N21" s="36">
        <f t="shared" ref="N21:O23" si="7">H21+K21</f>
        <v>10987987000</v>
      </c>
      <c r="O21" s="36">
        <v>10307622000</v>
      </c>
      <c r="P21" s="37">
        <f t="shared" si="6"/>
        <v>6.6006009921590059E-2</v>
      </c>
    </row>
    <row r="22" spans="1:16" ht="18" customHeight="1" x14ac:dyDescent="0.35">
      <c r="A22" s="12">
        <v>4</v>
      </c>
      <c r="B22" s="17" t="s">
        <v>48</v>
      </c>
      <c r="C22" s="9"/>
      <c r="D22" s="10"/>
      <c r="E22" s="10"/>
      <c r="F22" s="13"/>
      <c r="G22" s="13"/>
      <c r="H22" s="36">
        <v>0</v>
      </c>
      <c r="I22" s="36"/>
      <c r="J22" s="37" t="e">
        <f t="shared" si="4"/>
        <v>#DIV/0!</v>
      </c>
      <c r="K22" s="36">
        <v>0</v>
      </c>
      <c r="L22" s="36">
        <v>0</v>
      </c>
      <c r="M22" s="37" t="e">
        <f t="shared" si="5"/>
        <v>#DIV/0!</v>
      </c>
      <c r="N22" s="36">
        <f t="shared" si="7"/>
        <v>0</v>
      </c>
      <c r="O22" s="36">
        <f t="shared" si="7"/>
        <v>0</v>
      </c>
      <c r="P22" s="37" t="e">
        <f t="shared" si="6"/>
        <v>#DIV/0!</v>
      </c>
    </row>
    <row r="23" spans="1:16" ht="18" x14ac:dyDescent="0.35">
      <c r="A23" s="12">
        <v>5</v>
      </c>
      <c r="B23" s="11" t="s">
        <v>49</v>
      </c>
      <c r="C23" s="9" t="s">
        <v>8</v>
      </c>
      <c r="D23" s="10" t="s">
        <v>3</v>
      </c>
      <c r="E23" s="10" t="s">
        <v>7</v>
      </c>
      <c r="F23" s="14">
        <v>285934852</v>
      </c>
      <c r="G23" s="13">
        <v>2017</v>
      </c>
      <c r="H23" s="36">
        <v>0</v>
      </c>
      <c r="I23" s="36">
        <v>0</v>
      </c>
      <c r="J23" s="37" t="e">
        <f t="shared" si="4"/>
        <v>#DIV/0!</v>
      </c>
      <c r="K23" s="36">
        <v>0</v>
      </c>
      <c r="L23" s="36">
        <v>0</v>
      </c>
      <c r="M23" s="37" t="e">
        <f t="shared" si="5"/>
        <v>#DIV/0!</v>
      </c>
      <c r="N23" s="36">
        <f t="shared" si="7"/>
        <v>0</v>
      </c>
      <c r="O23" s="36">
        <f t="shared" si="7"/>
        <v>0</v>
      </c>
      <c r="P23" s="37" t="e">
        <f t="shared" si="6"/>
        <v>#DIV/0!</v>
      </c>
    </row>
    <row r="24" spans="1:16" ht="17.25" customHeight="1" x14ac:dyDescent="0.35">
      <c r="A24" s="7"/>
      <c r="B24" s="6" t="s">
        <v>46</v>
      </c>
      <c r="C24" s="5" t="s">
        <v>6</v>
      </c>
      <c r="D24" s="4"/>
      <c r="E24" s="5"/>
      <c r="F24" s="5">
        <v>285934857</v>
      </c>
      <c r="G24" s="5"/>
      <c r="H24" s="38">
        <f>SUM(H19:H23)</f>
        <v>71122696045</v>
      </c>
      <c r="I24" s="38">
        <f>SUM(I19:I23)</f>
        <v>61277817454</v>
      </c>
      <c r="J24" s="40"/>
      <c r="K24" s="38">
        <f>SUM(K19:K23)</f>
        <v>20810800067</v>
      </c>
      <c r="L24" s="38">
        <f>SUM(L19:L23)</f>
        <v>12458312167</v>
      </c>
      <c r="M24" s="39"/>
      <c r="N24" s="40">
        <f>SUM(N19:N23)</f>
        <v>91933496114</v>
      </c>
      <c r="O24" s="40">
        <f>SUM(O19:O23)</f>
        <v>73736129621</v>
      </c>
      <c r="P24" s="39"/>
    </row>
    <row r="25" spans="1:16" x14ac:dyDescent="0.25">
      <c r="D25" s="2"/>
      <c r="H25" s="2"/>
      <c r="I25" s="2"/>
      <c r="J25" s="3"/>
      <c r="K25" s="2"/>
      <c r="L25" s="2"/>
      <c r="O25" s="2"/>
    </row>
    <row r="26" spans="1:16" x14ac:dyDescent="0.25">
      <c r="H26" s="1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B25" sqref="B25"/>
    </sheetView>
  </sheetViews>
  <sheetFormatPr defaultRowHeight="15" x14ac:dyDescent="0.25"/>
  <cols>
    <col min="1" max="1" width="5.42578125" customWidth="1"/>
    <col min="2" max="2" width="38.42578125" customWidth="1"/>
    <col min="3" max="3" width="43" customWidth="1"/>
    <col min="4" max="4" width="14.42578125" customWidth="1"/>
    <col min="5" max="5" width="23.7109375" customWidth="1"/>
    <col min="6" max="6" width="20.28515625" customWidth="1"/>
    <col min="7" max="7" width="12.7109375" customWidth="1"/>
    <col min="8" max="8" width="24.42578125" customWidth="1"/>
    <col min="9" max="9" width="25.140625" customWidth="1"/>
    <col min="10" max="10" width="24.7109375" customWidth="1"/>
    <col min="11" max="11" width="9.5703125" customWidth="1"/>
    <col min="12" max="12" width="23.42578125" customWidth="1"/>
    <col min="13" max="13" width="24" customWidth="1"/>
    <col min="14" max="14" width="8.5703125" customWidth="1"/>
    <col min="18" max="18" width="15.28515625" hidden="1" customWidth="1"/>
    <col min="19" max="19" width="9.140625" hidden="1" customWidth="1"/>
  </cols>
  <sheetData>
    <row r="1" spans="1:19" ht="21.75" thickBot="1" x14ac:dyDescent="0.4">
      <c r="A1" s="65" t="s">
        <v>71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9" ht="17.25" customHeight="1" x14ac:dyDescent="0.35">
      <c r="A2" s="22"/>
      <c r="B2" s="21" t="s">
        <v>34</v>
      </c>
      <c r="C2" s="20"/>
      <c r="D2" s="20"/>
      <c r="E2" s="20"/>
      <c r="F2" s="20"/>
      <c r="G2" s="20"/>
      <c r="H2" s="20"/>
      <c r="I2" s="62" t="s">
        <v>35</v>
      </c>
      <c r="J2" s="63"/>
      <c r="K2" s="64"/>
      <c r="L2" s="62" t="s">
        <v>4</v>
      </c>
      <c r="M2" s="63"/>
      <c r="N2" s="64"/>
    </row>
    <row r="3" spans="1:19" s="28" customFormat="1" ht="33" customHeight="1" x14ac:dyDescent="0.25">
      <c r="A3" s="19" t="s">
        <v>21</v>
      </c>
      <c r="B3" s="18" t="s">
        <v>20</v>
      </c>
      <c r="C3" s="18" t="s">
        <v>19</v>
      </c>
      <c r="D3" s="18" t="s">
        <v>18</v>
      </c>
      <c r="E3" s="18" t="s">
        <v>17</v>
      </c>
      <c r="F3" s="18" t="s">
        <v>33</v>
      </c>
      <c r="G3" s="18" t="s">
        <v>15</v>
      </c>
      <c r="H3" s="18" t="s">
        <v>14</v>
      </c>
      <c r="I3" s="18" t="s">
        <v>81</v>
      </c>
      <c r="J3" s="18" t="s">
        <v>80</v>
      </c>
      <c r="K3" s="18" t="s">
        <v>0</v>
      </c>
      <c r="L3" s="18" t="s">
        <v>81</v>
      </c>
      <c r="M3" s="18" t="s">
        <v>80</v>
      </c>
      <c r="N3" s="18" t="s">
        <v>0</v>
      </c>
      <c r="R3" s="30" t="s">
        <v>36</v>
      </c>
      <c r="S3" s="31" t="s">
        <v>37</v>
      </c>
    </row>
    <row r="4" spans="1:19" ht="18" x14ac:dyDescent="0.35">
      <c r="A4" s="12">
        <v>1</v>
      </c>
      <c r="B4" s="11" t="s">
        <v>1</v>
      </c>
      <c r="C4" s="9" t="s">
        <v>24</v>
      </c>
      <c r="D4" s="10" t="s">
        <v>2</v>
      </c>
      <c r="E4" s="61" t="s">
        <v>31</v>
      </c>
      <c r="F4" s="13">
        <v>8</v>
      </c>
      <c r="G4" s="13">
        <v>2012</v>
      </c>
      <c r="H4" s="43" t="s">
        <v>43</v>
      </c>
      <c r="I4" s="36">
        <v>17646750000</v>
      </c>
      <c r="J4" s="36">
        <v>17646750000</v>
      </c>
      <c r="K4" s="37">
        <f>(I4-J4)/J4</f>
        <v>0</v>
      </c>
      <c r="L4" s="36">
        <v>7651291182</v>
      </c>
      <c r="M4" s="36">
        <v>7651291182</v>
      </c>
      <c r="N4" s="37">
        <f>(L4-M4)/M4</f>
        <v>0</v>
      </c>
      <c r="R4" s="29">
        <v>100000000</v>
      </c>
      <c r="S4">
        <v>353</v>
      </c>
    </row>
    <row r="5" spans="1:19" ht="18" customHeight="1" x14ac:dyDescent="0.35">
      <c r="A5" s="12">
        <v>2</v>
      </c>
      <c r="B5" s="11" t="s">
        <v>32</v>
      </c>
      <c r="C5" s="9" t="s">
        <v>24</v>
      </c>
      <c r="D5" s="10" t="s">
        <v>2</v>
      </c>
      <c r="E5" s="10" t="s">
        <v>31</v>
      </c>
      <c r="F5" s="13">
        <v>10</v>
      </c>
      <c r="G5" s="13">
        <v>2015</v>
      </c>
      <c r="H5" s="43" t="s">
        <v>44</v>
      </c>
      <c r="I5" s="36">
        <v>24098250000</v>
      </c>
      <c r="J5" s="36">
        <v>24098250000</v>
      </c>
      <c r="K5" s="37">
        <f t="shared" ref="K5:K13" si="0">(I5-J5)/J5</f>
        <v>0</v>
      </c>
      <c r="L5" s="36">
        <v>16003140078</v>
      </c>
      <c r="M5" s="36">
        <v>17211842221</v>
      </c>
      <c r="N5" s="37">
        <f t="shared" ref="N5:N13" si="1">(L5-M5)/M5</f>
        <v>-7.0225030387814871E-2</v>
      </c>
      <c r="R5" s="29">
        <v>150000000</v>
      </c>
    </row>
    <row r="6" spans="1:19" ht="18" x14ac:dyDescent="0.35">
      <c r="A6" s="16">
        <v>3</v>
      </c>
      <c r="B6" s="15" t="s">
        <v>5</v>
      </c>
      <c r="C6" s="9" t="s">
        <v>12</v>
      </c>
      <c r="D6" s="10" t="s">
        <v>2</v>
      </c>
      <c r="E6" s="10" t="s">
        <v>30</v>
      </c>
      <c r="F6" s="13">
        <v>11</v>
      </c>
      <c r="G6" s="13">
        <v>2013</v>
      </c>
      <c r="H6" s="43" t="s">
        <v>44</v>
      </c>
      <c r="I6" s="36">
        <v>7502699728.2700005</v>
      </c>
      <c r="J6" s="36">
        <v>7502699728.2700005</v>
      </c>
      <c r="K6" s="37">
        <f t="shared" si="0"/>
        <v>0</v>
      </c>
      <c r="L6" s="36">
        <v>3246731579.2600002</v>
      </c>
      <c r="M6" s="36">
        <v>3246731579.2600002</v>
      </c>
      <c r="N6" s="37">
        <f t="shared" si="1"/>
        <v>0</v>
      </c>
      <c r="R6" s="29">
        <v>150000000</v>
      </c>
    </row>
    <row r="7" spans="1:19" ht="18" x14ac:dyDescent="0.35">
      <c r="A7" s="12">
        <v>4</v>
      </c>
      <c r="B7" s="11" t="s">
        <v>29</v>
      </c>
      <c r="C7" s="9" t="s">
        <v>28</v>
      </c>
      <c r="D7" s="10" t="s">
        <v>2</v>
      </c>
      <c r="E7" s="10" t="s">
        <v>27</v>
      </c>
      <c r="F7" s="13">
        <v>2</v>
      </c>
      <c r="G7" s="13">
        <v>2016</v>
      </c>
      <c r="H7" s="43" t="s">
        <v>52</v>
      </c>
      <c r="I7" s="36">
        <v>2114838750</v>
      </c>
      <c r="J7" s="36">
        <v>1989830000</v>
      </c>
      <c r="K7" s="37">
        <f t="shared" si="0"/>
        <v>6.2823834196891193E-2</v>
      </c>
      <c r="L7" s="36">
        <v>1838423223</v>
      </c>
      <c r="M7" s="36">
        <v>1838423223</v>
      </c>
      <c r="N7" s="37">
        <f t="shared" si="1"/>
        <v>0</v>
      </c>
      <c r="R7" s="29"/>
    </row>
    <row r="8" spans="1:19" ht="18" x14ac:dyDescent="0.35">
      <c r="A8" s="16">
        <v>5</v>
      </c>
      <c r="B8" s="15" t="s">
        <v>26</v>
      </c>
      <c r="C8" s="9" t="s">
        <v>64</v>
      </c>
      <c r="D8" s="10" t="s">
        <v>2</v>
      </c>
      <c r="E8" s="10" t="s">
        <v>62</v>
      </c>
      <c r="F8" s="13"/>
      <c r="G8" s="13"/>
      <c r="H8" s="43" t="s">
        <v>51</v>
      </c>
      <c r="I8" s="36">
        <v>0</v>
      </c>
      <c r="J8" s="36">
        <v>0</v>
      </c>
      <c r="K8" s="37" t="e">
        <f t="shared" si="0"/>
        <v>#DIV/0!</v>
      </c>
      <c r="L8" s="36"/>
      <c r="M8" s="36"/>
      <c r="N8" s="37" t="e">
        <f t="shared" si="1"/>
        <v>#DIV/0!</v>
      </c>
      <c r="R8" s="29"/>
    </row>
    <row r="9" spans="1:19" ht="18" x14ac:dyDescent="0.35">
      <c r="A9" s="16">
        <v>6</v>
      </c>
      <c r="B9" s="15" t="s">
        <v>25</v>
      </c>
      <c r="C9" s="9" t="s">
        <v>24</v>
      </c>
      <c r="D9" s="10" t="s">
        <v>2</v>
      </c>
      <c r="E9" s="10" t="s">
        <v>63</v>
      </c>
      <c r="F9" s="13"/>
      <c r="G9" s="13"/>
      <c r="H9" s="43" t="s">
        <v>53</v>
      </c>
      <c r="I9" s="36">
        <v>0</v>
      </c>
      <c r="J9" s="36">
        <v>0</v>
      </c>
      <c r="K9" s="37" t="e">
        <f t="shared" si="0"/>
        <v>#DIV/0!</v>
      </c>
      <c r="L9" s="36">
        <v>0</v>
      </c>
      <c r="M9" s="36">
        <v>0</v>
      </c>
      <c r="N9" s="37" t="e">
        <f t="shared" si="1"/>
        <v>#DIV/0!</v>
      </c>
      <c r="R9" s="29"/>
    </row>
    <row r="10" spans="1:19" ht="18" x14ac:dyDescent="0.35">
      <c r="A10" s="12">
        <v>7</v>
      </c>
      <c r="B10" s="11" t="s">
        <v>47</v>
      </c>
      <c r="C10" s="9" t="s">
        <v>28</v>
      </c>
      <c r="D10" s="10" t="s">
        <v>3</v>
      </c>
      <c r="E10" s="10" t="s">
        <v>73</v>
      </c>
      <c r="F10" s="13">
        <v>2</v>
      </c>
      <c r="G10" s="13">
        <v>2016</v>
      </c>
      <c r="H10" s="43" t="s">
        <v>54</v>
      </c>
      <c r="I10" s="36">
        <v>0</v>
      </c>
      <c r="J10" s="36">
        <v>0</v>
      </c>
      <c r="K10" s="37" t="e">
        <f t="shared" si="0"/>
        <v>#DIV/0!</v>
      </c>
      <c r="L10" s="36">
        <v>0</v>
      </c>
      <c r="M10" s="36">
        <v>0</v>
      </c>
      <c r="N10" s="37" t="e">
        <f t="shared" si="1"/>
        <v>#DIV/0!</v>
      </c>
      <c r="R10" s="29">
        <v>5155000</v>
      </c>
    </row>
    <row r="11" spans="1:19" ht="18" x14ac:dyDescent="0.35">
      <c r="A11" s="12">
        <v>8</v>
      </c>
      <c r="B11" s="11" t="s">
        <v>57</v>
      </c>
      <c r="C11" s="9" t="s">
        <v>75</v>
      </c>
      <c r="D11" s="10" t="s">
        <v>2</v>
      </c>
      <c r="E11" s="10" t="s">
        <v>74</v>
      </c>
      <c r="F11" s="13"/>
      <c r="G11" s="13"/>
      <c r="H11" s="43" t="s">
        <v>58</v>
      </c>
      <c r="I11" s="36">
        <v>0</v>
      </c>
      <c r="J11" s="36">
        <v>0</v>
      </c>
      <c r="K11" s="37" t="e">
        <f t="shared" si="0"/>
        <v>#DIV/0!</v>
      </c>
      <c r="L11" s="36">
        <v>0</v>
      </c>
      <c r="M11" s="36">
        <v>0</v>
      </c>
      <c r="N11" s="37" t="e">
        <f t="shared" si="1"/>
        <v>#DIV/0!</v>
      </c>
      <c r="R11" s="29"/>
    </row>
    <row r="12" spans="1:19" ht="18" x14ac:dyDescent="0.35">
      <c r="A12" s="12">
        <v>9</v>
      </c>
      <c r="B12" s="11" t="s">
        <v>59</v>
      </c>
      <c r="C12" s="9" t="s">
        <v>77</v>
      </c>
      <c r="D12" s="10" t="s">
        <v>3</v>
      </c>
      <c r="E12" s="10" t="s">
        <v>76</v>
      </c>
      <c r="F12" s="13"/>
      <c r="G12" s="13"/>
      <c r="H12" s="43" t="s">
        <v>60</v>
      </c>
      <c r="I12" s="36">
        <v>0</v>
      </c>
      <c r="J12" s="36">
        <v>0</v>
      </c>
      <c r="K12" s="37" t="e">
        <f t="shared" si="0"/>
        <v>#DIV/0!</v>
      </c>
      <c r="L12" s="36">
        <v>0</v>
      </c>
      <c r="M12" s="36">
        <v>0</v>
      </c>
      <c r="N12" s="37" t="e">
        <f t="shared" si="1"/>
        <v>#DIV/0!</v>
      </c>
      <c r="R12" s="29"/>
    </row>
    <row r="13" spans="1:19" ht="18" x14ac:dyDescent="0.35">
      <c r="A13" s="12">
        <v>10</v>
      </c>
      <c r="B13" s="11" t="s">
        <v>61</v>
      </c>
      <c r="C13" s="9" t="s">
        <v>79</v>
      </c>
      <c r="D13" s="10" t="s">
        <v>2</v>
      </c>
      <c r="E13" s="10" t="s">
        <v>78</v>
      </c>
      <c r="F13" s="13"/>
      <c r="G13" s="13"/>
      <c r="H13" s="43" t="s">
        <v>53</v>
      </c>
      <c r="I13" s="36">
        <v>0</v>
      </c>
      <c r="J13" s="36">
        <v>0</v>
      </c>
      <c r="K13" s="37" t="e">
        <f t="shared" si="0"/>
        <v>#DIV/0!</v>
      </c>
      <c r="L13" s="36">
        <v>0</v>
      </c>
      <c r="M13" s="36">
        <v>0</v>
      </c>
      <c r="N13" s="37" t="e">
        <f t="shared" si="1"/>
        <v>#DIV/0!</v>
      </c>
      <c r="R13" s="29"/>
    </row>
    <row r="14" spans="1:19" ht="18" customHeight="1" x14ac:dyDescent="0.35">
      <c r="A14" s="12"/>
      <c r="B14" s="11"/>
      <c r="C14" s="8"/>
      <c r="D14" s="10"/>
      <c r="E14" s="27"/>
      <c r="F14" s="27"/>
      <c r="G14" s="27"/>
      <c r="H14" s="32">
        <v>0</v>
      </c>
      <c r="I14" s="32">
        <v>0</v>
      </c>
      <c r="J14" s="32">
        <v>0</v>
      </c>
      <c r="K14" s="32"/>
      <c r="L14" s="32">
        <v>0</v>
      </c>
      <c r="M14" s="32">
        <v>0</v>
      </c>
      <c r="N14" s="32"/>
    </row>
    <row r="15" spans="1:19" ht="17.25" customHeight="1" x14ac:dyDescent="0.35">
      <c r="A15" s="7"/>
      <c r="B15" s="6" t="s">
        <v>46</v>
      </c>
      <c r="C15" s="5" t="s">
        <v>6</v>
      </c>
      <c r="D15" s="4"/>
      <c r="E15" s="4"/>
      <c r="F15" s="26">
        <v>31</v>
      </c>
      <c r="G15" s="4"/>
      <c r="H15" s="44"/>
      <c r="I15" s="38">
        <f>SUM(I4:I10)</f>
        <v>51362538478.270004</v>
      </c>
      <c r="J15" s="38">
        <f>SUM(J4:J10)</f>
        <v>51237529728.270004</v>
      </c>
      <c r="K15" s="39"/>
      <c r="L15" s="40">
        <f>SUM(L4:L10)</f>
        <v>28739586062.260002</v>
      </c>
      <c r="M15" s="40">
        <f>SUM(M4:M10)</f>
        <v>29948288205.260002</v>
      </c>
      <c r="N15" s="39"/>
    </row>
    <row r="16" spans="1:19" ht="15.75" thickBot="1" x14ac:dyDescent="0.3">
      <c r="B16" s="25"/>
      <c r="C16" s="24"/>
      <c r="D16" s="23"/>
      <c r="E16" s="23"/>
      <c r="F16" s="24"/>
      <c r="G16" s="23"/>
      <c r="H16" s="23"/>
      <c r="I16" s="23"/>
      <c r="J16" s="23"/>
      <c r="K16" s="24"/>
      <c r="L16" s="24"/>
      <c r="M16" s="23"/>
      <c r="N16" s="23"/>
    </row>
    <row r="17" spans="1:19" ht="19.5" customHeight="1" x14ac:dyDescent="0.35">
      <c r="A17" s="22"/>
      <c r="B17" s="21" t="s">
        <v>23</v>
      </c>
      <c r="C17" s="20"/>
      <c r="D17" s="20"/>
      <c r="E17" s="20"/>
      <c r="F17" s="20"/>
      <c r="G17" s="20"/>
      <c r="H17" s="20"/>
      <c r="I17" s="62" t="s">
        <v>35</v>
      </c>
      <c r="J17" s="63"/>
      <c r="K17" s="64"/>
      <c r="L17" s="62" t="s">
        <v>4</v>
      </c>
      <c r="M17" s="63"/>
      <c r="N17" s="64"/>
    </row>
    <row r="18" spans="1:19" ht="37.5" customHeight="1" x14ac:dyDescent="0.25">
      <c r="A18" s="19" t="s">
        <v>21</v>
      </c>
      <c r="B18" s="18" t="s">
        <v>20</v>
      </c>
      <c r="C18" s="18" t="s">
        <v>19</v>
      </c>
      <c r="D18" s="18" t="s">
        <v>18</v>
      </c>
      <c r="E18" s="18" t="s">
        <v>17</v>
      </c>
      <c r="F18" s="18" t="s">
        <v>16</v>
      </c>
      <c r="G18" s="18" t="s">
        <v>15</v>
      </c>
      <c r="H18" s="18" t="s">
        <v>14</v>
      </c>
      <c r="I18" s="18" t="s">
        <v>81</v>
      </c>
      <c r="J18" s="18" t="s">
        <v>80</v>
      </c>
      <c r="K18" s="18" t="s">
        <v>0</v>
      </c>
      <c r="L18" s="18" t="s">
        <v>81</v>
      </c>
      <c r="M18" s="18" t="s">
        <v>80</v>
      </c>
      <c r="N18" s="18" t="s">
        <v>0</v>
      </c>
      <c r="R18" s="30" t="s">
        <v>36</v>
      </c>
      <c r="S18" s="31" t="s">
        <v>37</v>
      </c>
    </row>
    <row r="19" spans="1:19" ht="18.75" customHeight="1" x14ac:dyDescent="0.35">
      <c r="A19" s="12">
        <v>1</v>
      </c>
      <c r="B19" s="17" t="s">
        <v>13</v>
      </c>
      <c r="C19" s="9" t="s">
        <v>12</v>
      </c>
      <c r="D19" s="10" t="s">
        <v>3</v>
      </c>
      <c r="E19" s="10" t="s">
        <v>11</v>
      </c>
      <c r="F19" s="13">
        <v>5</v>
      </c>
      <c r="G19" s="13">
        <v>2015</v>
      </c>
      <c r="H19" s="43" t="s">
        <v>45</v>
      </c>
      <c r="I19" s="36">
        <v>4696312500</v>
      </c>
      <c r="J19" s="36">
        <v>4696312500</v>
      </c>
      <c r="K19" s="37">
        <f>(I19-J19)/J19</f>
        <v>0</v>
      </c>
      <c r="L19" s="36">
        <v>3075747691.5</v>
      </c>
      <c r="M19" s="36">
        <v>3075747691.5</v>
      </c>
      <c r="N19" s="37">
        <f>(L19-M19)/M19</f>
        <v>0</v>
      </c>
      <c r="R19" s="29">
        <v>250000000</v>
      </c>
    </row>
    <row r="20" spans="1:19" ht="18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13">
        <v>2017</v>
      </c>
      <c r="H20" s="43" t="s">
        <v>56</v>
      </c>
      <c r="I20" s="36">
        <v>77740715781</v>
      </c>
      <c r="J20" s="36">
        <v>77740715781</v>
      </c>
      <c r="K20" s="37">
        <f t="shared" ref="K20:K23" si="2">(I20-J20)/J20</f>
        <v>0</v>
      </c>
      <c r="L20" s="36">
        <v>77740715781</v>
      </c>
      <c r="M20" s="36">
        <v>77740715781</v>
      </c>
      <c r="N20" s="37">
        <f t="shared" ref="N20:N23" si="3">(L20-M20)/M20</f>
        <v>0</v>
      </c>
      <c r="R20" s="29"/>
    </row>
    <row r="21" spans="1:19" ht="18" customHeight="1" x14ac:dyDescent="0.35">
      <c r="A21" s="12">
        <v>3</v>
      </c>
      <c r="B21" s="15" t="s">
        <v>10</v>
      </c>
      <c r="C21" s="9" t="s">
        <v>65</v>
      </c>
      <c r="D21" s="10" t="s">
        <v>3</v>
      </c>
      <c r="E21" s="10" t="s">
        <v>72</v>
      </c>
      <c r="F21" s="14"/>
      <c r="G21" s="13"/>
      <c r="H21" s="43" t="s">
        <v>55</v>
      </c>
      <c r="I21" s="36">
        <v>20500000000</v>
      </c>
      <c r="J21" s="36">
        <v>20500000000</v>
      </c>
      <c r="K21" s="37">
        <f t="shared" si="2"/>
        <v>0</v>
      </c>
      <c r="L21" s="36">
        <v>9038048500</v>
      </c>
      <c r="M21" s="36">
        <v>9038048500</v>
      </c>
      <c r="N21" s="37">
        <f t="shared" si="3"/>
        <v>0</v>
      </c>
      <c r="R21" s="29"/>
    </row>
    <row r="22" spans="1:19" ht="18" customHeight="1" x14ac:dyDescent="0.35">
      <c r="A22" s="12">
        <v>4</v>
      </c>
      <c r="B22" s="17" t="s">
        <v>48</v>
      </c>
      <c r="C22" s="9" t="s">
        <v>69</v>
      </c>
      <c r="D22" s="10" t="s">
        <v>3</v>
      </c>
      <c r="E22" s="10" t="s">
        <v>70</v>
      </c>
      <c r="F22" s="14"/>
      <c r="G22" s="13"/>
      <c r="H22" s="43" t="s">
        <v>43</v>
      </c>
      <c r="I22" s="36">
        <v>0</v>
      </c>
      <c r="J22" s="36">
        <v>0</v>
      </c>
      <c r="K22" s="37" t="e">
        <f t="shared" si="2"/>
        <v>#DIV/0!</v>
      </c>
      <c r="L22" s="36">
        <v>0</v>
      </c>
      <c r="M22" s="36">
        <v>0</v>
      </c>
      <c r="N22" s="37" t="e">
        <f t="shared" si="3"/>
        <v>#DIV/0!</v>
      </c>
      <c r="R22" s="29"/>
    </row>
    <row r="23" spans="1:19" ht="18" x14ac:dyDescent="0.35">
      <c r="A23" s="12">
        <v>5</v>
      </c>
      <c r="B23" s="11" t="s">
        <v>67</v>
      </c>
      <c r="C23" s="8" t="s">
        <v>66</v>
      </c>
      <c r="D23" s="10" t="s">
        <v>3</v>
      </c>
      <c r="E23" s="27" t="s">
        <v>68</v>
      </c>
      <c r="F23" s="8"/>
      <c r="G23" s="8"/>
      <c r="H23" s="43" t="s">
        <v>50</v>
      </c>
      <c r="I23" s="36">
        <v>0</v>
      </c>
      <c r="J23" s="36">
        <v>0</v>
      </c>
      <c r="K23" s="37" t="e">
        <f t="shared" si="2"/>
        <v>#DIV/0!</v>
      </c>
      <c r="L23" s="11">
        <v>0</v>
      </c>
      <c r="M23" s="11">
        <v>0</v>
      </c>
      <c r="N23" s="37" t="e">
        <f t="shared" si="3"/>
        <v>#DIV/0!</v>
      </c>
    </row>
    <row r="24" spans="1:19" ht="27.75" customHeight="1" x14ac:dyDescent="0.35">
      <c r="A24" s="7"/>
      <c r="B24" s="6" t="s">
        <v>46</v>
      </c>
      <c r="C24" s="5" t="s">
        <v>6</v>
      </c>
      <c r="D24" s="4"/>
      <c r="E24" s="5"/>
      <c r="F24" s="5">
        <v>285934857</v>
      </c>
      <c r="G24" s="5"/>
      <c r="H24" s="44"/>
      <c r="I24" s="45">
        <f>SUM(I19:I23)</f>
        <v>102937028281</v>
      </c>
      <c r="J24" s="45">
        <f>SUM(J19:J23)</f>
        <v>102937028281</v>
      </c>
      <c r="K24" s="49"/>
      <c r="L24" s="45">
        <f>SUM(L19:L23)</f>
        <v>89854511972.5</v>
      </c>
      <c r="M24" s="45">
        <f>SUM(M19:M23)</f>
        <v>89854511972.5</v>
      </c>
      <c r="N24" s="46"/>
    </row>
    <row r="25" spans="1:19" x14ac:dyDescent="0.25">
      <c r="B25" s="50" t="s">
        <v>86</v>
      </c>
      <c r="D25" s="2"/>
      <c r="H25" s="2"/>
      <c r="I25" s="47"/>
      <c r="J25" s="2"/>
      <c r="K25" s="3"/>
      <c r="L25" s="2"/>
      <c r="M25" s="2"/>
    </row>
    <row r="26" spans="1:19" x14ac:dyDescent="0.25">
      <c r="I26" s="48"/>
    </row>
    <row r="32" spans="1:19" x14ac:dyDescent="0.25">
      <c r="H32" s="29"/>
    </row>
    <row r="33" spans="8:8" x14ac:dyDescent="0.25">
      <c r="H33" s="29"/>
    </row>
    <row r="34" spans="8:8" x14ac:dyDescent="0.25">
      <c r="H34" s="51"/>
    </row>
    <row r="38" spans="8:8" x14ac:dyDescent="0.25">
      <c r="H38" s="29"/>
    </row>
    <row r="39" spans="8:8" x14ac:dyDescent="0.25">
      <c r="H39" s="29"/>
    </row>
    <row r="40" spans="8:8" x14ac:dyDescent="0.25">
      <c r="H40" s="29"/>
    </row>
  </sheetData>
  <mergeCells count="5">
    <mergeCell ref="A1:N1"/>
    <mergeCell ref="I2:K2"/>
    <mergeCell ref="L2:N2"/>
    <mergeCell ref="I17:K17"/>
    <mergeCell ref="L17:N17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PnL</vt:lpstr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ecnwankpa</cp:lastModifiedBy>
  <cp:lastPrinted>2021-06-09T16:10:22Z</cp:lastPrinted>
  <dcterms:created xsi:type="dcterms:W3CDTF">2018-08-02T08:55:27Z</dcterms:created>
  <dcterms:modified xsi:type="dcterms:W3CDTF">2021-09-14T11:00:16Z</dcterms:modified>
</cp:coreProperties>
</file>