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"/>
    </mc:Choice>
  </mc:AlternateContent>
  <bookViews>
    <workbookView xWindow="0" yWindow="-270" windowWidth="24240" windowHeight="11700"/>
  </bookViews>
  <sheets>
    <sheet name="AUG 2018" sheetId="9" r:id="rId1"/>
    <sheet name="Trend " sheetId="11" state="hidden" r:id="rId2"/>
    <sheet name="AugCharts " sheetId="10" r:id="rId3"/>
  </sheets>
  <definedNames>
    <definedName name="_xlnm.Print_Area" localSheetId="0">'AUG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B8" i="11" l="1"/>
  <c r="B4" i="11"/>
  <c r="G5" i="9"/>
  <c r="G9" i="9" l="1"/>
  <c r="G12" i="9" l="1"/>
  <c r="G11" i="9"/>
  <c r="G10" i="9"/>
  <c r="A11" i="11" l="1"/>
  <c r="K12" i="11" l="1"/>
  <c r="I9" i="9"/>
  <c r="G8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<sst xmlns="http://schemas.openxmlformats.org/spreadsheetml/2006/main" count="54" uniqueCount="45">
  <si>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</si>
  <si>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</si>
  <si>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</si>
  <si>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</si>
  <si>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</si>
  <si>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</si>
  <si>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</si>
  <si>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</si>
  <si>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</si>
  <si>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</si>
  <si>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</si>
  <si>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</si>
  <si>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</si>
  <si>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</si>
  <si>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</si>
  <si>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</si>
  <si>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</si>
  <si>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</si>
  <si>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</si>
  <si>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</si>
  <si>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</si>
  <si>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</si>
  <si>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</si>
  <si>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</si>
  <si>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</si>
  <si>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</si>
  <si>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</si>
  <si>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</si>
  <si>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</si>
  <si>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</si>
  <si>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</si>
  <si>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</si>
  <si>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</si>
  <si>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</si>
  <si>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</si>
  <si>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</si>
  <si>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</si>
  <si>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</si>
  <si>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</si>
  <si>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JULY</t>
  </si>
  <si>
    <t>SCHEDULE OF REGISTERED EXCHANGE TRADED FUNDS(ETFs) AS AT 31ST AUGUST, 2018</t>
  </si>
  <si>
    <t>NET ASSET VALUE  (N) PREVIOUS (JULY'18)</t>
  </si>
  <si>
    <t>AUG</t>
  </si>
  <si>
    <t>CURRENT(AUG)</t>
  </si>
  <si>
    <t>PREVIOUS(JULY)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</si>
</sst>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164" fontId="1" fillId="0" borderId="14" xfId="1" applyFont="1" applyBorder="1"/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(MAR - AUG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6292081212.2299995</c:v>
                </c:pt>
                <c:pt idx="1">
                  <c:v>6623939625.3900003</c:v>
                </c:pt>
                <c:pt idx="2">
                  <c:v>6253239764.8999996</c:v>
                </c:pt>
                <c:pt idx="3">
                  <c:v>6392823777.5500011</c:v>
                </c:pt>
                <c:pt idx="4">
                  <c:v>6098924594.4800005</c:v>
                </c:pt>
                <c:pt idx="5">
                  <c:v>5692304392.9699993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7552"/>
        <c:axId val="111141632"/>
      </c:lineChart>
      <c:catAx>
        <c:axId val="11112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1632"/>
        <c:crosses val="autoZero"/>
        <c:auto val="0"/>
        <c:lblAlgn val="ctr"/>
        <c:lblOffset val="100"/>
        <c:noMultiLvlLbl val="0"/>
      </c:catAx>
      <c:valAx>
        <c:axId val="11114163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2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Outlets(Aug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5095492053.5199995</c:v>
                </c:pt>
                <c:pt idx="1">
                  <c:v>171301483.56</c:v>
                </c:pt>
                <c:pt idx="2">
                  <c:v>457917264.22000003</c:v>
                </c:pt>
                <c:pt idx="3">
                  <c:v>74763035.010000005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Outlet(Mar</a:t>
            </a:r>
            <a:r>
              <a:rPr lang="en-US" baseline="0"/>
              <a:t> </a:t>
            </a:r>
            <a:r>
              <a:rPr lang="en-US"/>
              <a:t>- Aug'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5680580702.1100006</c:v>
                </c:pt>
                <c:pt idx="1">
                  <c:v>5916812401.3199997</c:v>
                </c:pt>
                <c:pt idx="2">
                  <c:v>5604937403.21</c:v>
                </c:pt>
                <c:pt idx="3">
                  <c:v>5688266618.6599998</c:v>
                </c:pt>
                <c:pt idx="4">
                  <c:v>5450573222.7399998</c:v>
                </c:pt>
                <c:pt idx="5">
                  <c:v>5095492053.5200005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178223610.44</c:v>
                </c:pt>
                <c:pt idx="1">
                  <c:v>236436196.19</c:v>
                </c:pt>
                <c:pt idx="2">
                  <c:v>163325823.53</c:v>
                </c:pt>
                <c:pt idx="3">
                  <c:v>146073161.63999999</c:v>
                </c:pt>
                <c:pt idx="4">
                  <c:v>120602888.23</c:v>
                </c:pt>
                <c:pt idx="5">
                  <c:v>171301483.56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461242108.33999997</c:v>
                </c:pt>
                <c:pt idx="1">
                  <c:v>473183326.32999998</c:v>
                </c:pt>
                <c:pt idx="2">
                  <c:v>470433442.99000001</c:v>
                </c:pt>
                <c:pt idx="3">
                  <c:v>483544793.60000002</c:v>
                </c:pt>
                <c:pt idx="4">
                  <c:v>474827704.85000002</c:v>
                </c:pt>
                <c:pt idx="5">
                  <c:v>457917264.22000003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47114040.719999991</c:v>
                </c:pt>
                <c:pt idx="1">
                  <c:v>59989270.559999995</c:v>
                </c:pt>
                <c:pt idx="2">
                  <c:v>82279978.280000001</c:v>
                </c:pt>
                <c:pt idx="3">
                  <c:v>144539302.66</c:v>
                </c:pt>
                <c:pt idx="4">
                  <c:v>119719492.83</c:v>
                </c:pt>
                <c:pt idx="5">
                  <c:v>74763035.010000005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70912"/>
        <c:axId val="136876800"/>
        <c:axId val="0"/>
      </c:bar3DChart>
      <c:dateAx>
        <c:axId val="1368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6876800"/>
        <c:crossesAt val="0"/>
        <c:auto val="1"/>
        <c:lblOffset val="100"/>
        <c:baseTimeUnit val="months"/>
      </c:dateAx>
      <c:valAx>
        <c:axId val="1368768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368709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E1" workbookViewId="0">
      <pane ySplit="1" topLeftCell="A2" activePane="bottomLeft" state="frozen"/>
      <selection activeCell="P28" sqref="P28"/>
      <selection pane="bottomLeft" activeCell="O12" sqref="O1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 x14ac:dyDescent="0.55000000000000004">
      <c r="A1" s="53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3"/>
      <c r="Y1" s="4"/>
    </row>
    <row r="2" spans="1:26" ht="15.75" thickBot="1" x14ac:dyDescent="0.3">
      <c r="A2" s="1"/>
      <c r="B2" s="52"/>
      <c r="C2" s="52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5" t="s">
        <v>19</v>
      </c>
      <c r="U3" s="55"/>
      <c r="V3" s="55"/>
      <c r="W3" s="55" t="s">
        <v>20</v>
      </c>
      <c r="X3" s="55"/>
      <c r="Y3" s="56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42</v>
      </c>
      <c r="U4" s="12" t="s">
        <v>39</v>
      </c>
      <c r="V4" s="17" t="s">
        <v>31</v>
      </c>
      <c r="W4" s="12" t="s">
        <v>43</v>
      </c>
      <c r="X4" s="12" t="s">
        <v>44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550571729.46000004</v>
      </c>
      <c r="E5" s="22">
        <v>11332399.859999999</v>
      </c>
      <c r="F5" s="22">
        <v>0</v>
      </c>
      <c r="G5" s="22">
        <f>D5+E5</f>
        <v>561904129.32000005</v>
      </c>
      <c r="H5" s="22">
        <v>888666.65</v>
      </c>
      <c r="I5" s="22">
        <f>G5+H5</f>
        <v>562792795.97000003</v>
      </c>
      <c r="J5" s="22">
        <v>6424002.3099999996</v>
      </c>
      <c r="K5" s="22">
        <v>1395419.34</v>
      </c>
      <c r="L5" s="23">
        <f t="shared" ref="L5:L9" si="0">I5-J5</f>
        <v>556368793.66000009</v>
      </c>
      <c r="M5" s="14">
        <f t="shared" ref="M5:M13" si="1">(L5/L$13)</f>
        <v>9.7740520402794337E-2</v>
      </c>
      <c r="N5" s="23">
        <v>587719669.82000005</v>
      </c>
      <c r="O5" s="14">
        <f t="shared" ref="O5:O13" si="2">(N5/N$13)</f>
        <v>9.6364475526051263E-2</v>
      </c>
      <c r="P5" s="15">
        <f t="shared" ref="P5:P13" si="3">((L5-N5)/N5)</f>
        <v>-5.3343248099220072E-2</v>
      </c>
      <c r="Q5" s="16">
        <f t="shared" ref="Q5:Q12" si="4">(K5/L5)</f>
        <v>2.5080834078065641E-3</v>
      </c>
      <c r="R5" s="22">
        <v>11.5</v>
      </c>
      <c r="S5" s="22">
        <v>11.6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940012181.27999997</v>
      </c>
      <c r="E6" s="22">
        <v>0</v>
      </c>
      <c r="F6" s="22">
        <v>0</v>
      </c>
      <c r="G6" s="22">
        <v>940012181.27999997</v>
      </c>
      <c r="H6" s="22">
        <v>38253716.420000002</v>
      </c>
      <c r="I6" s="22">
        <f t="shared" ref="I6:I12" si="7">G6+H6</f>
        <v>978265897.69999993</v>
      </c>
      <c r="J6" s="22">
        <v>25336842.010000002</v>
      </c>
      <c r="K6" s="22">
        <v>554179.56999999995</v>
      </c>
      <c r="L6" s="23">
        <f t="shared" si="0"/>
        <v>952929055.68999994</v>
      </c>
      <c r="M6" s="14">
        <f t="shared" si="1"/>
        <v>0.16740655276040195</v>
      </c>
      <c r="N6" s="23">
        <v>1051537030.29</v>
      </c>
      <c r="O6" s="14">
        <f t="shared" si="2"/>
        <v>0.17241351553054496</v>
      </c>
      <c r="P6" s="15">
        <f t="shared" si="3"/>
        <v>-9.3775085193913948E-2</v>
      </c>
      <c r="Q6" s="16">
        <f t="shared" si="4"/>
        <v>5.8155385932557994E-4</v>
      </c>
      <c r="R6" s="22">
        <v>127.67</v>
      </c>
      <c r="S6" s="22">
        <v>130.38</v>
      </c>
      <c r="T6" s="22">
        <v>19</v>
      </c>
      <c r="U6" s="22">
        <v>19</v>
      </c>
      <c r="V6" s="24">
        <f t="shared" si="5"/>
        <v>0</v>
      </c>
      <c r="W6" s="22">
        <v>7385780.0599999996</v>
      </c>
      <c r="X6" s="22">
        <v>7385780.0599999996</v>
      </c>
      <c r="Y6" s="33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573426307.67999995</v>
      </c>
      <c r="E7" s="22">
        <v>0</v>
      </c>
      <c r="F7" s="22">
        <v>0</v>
      </c>
      <c r="G7" s="22">
        <v>573426307.67999995</v>
      </c>
      <c r="H7" s="22">
        <v>26649930.460000001</v>
      </c>
      <c r="I7" s="22">
        <f t="shared" si="7"/>
        <v>600076238.13999999</v>
      </c>
      <c r="J7" s="22">
        <v>22963688.120000001</v>
      </c>
      <c r="K7" s="22">
        <v>646370.81999999995</v>
      </c>
      <c r="L7" s="23">
        <f t="shared" si="0"/>
        <v>577112550.01999998</v>
      </c>
      <c r="M7" s="14">
        <f t="shared" si="1"/>
        <v>0.10138469592960181</v>
      </c>
      <c r="N7" s="23">
        <v>635145646.57000005</v>
      </c>
      <c r="O7" s="14">
        <f t="shared" si="2"/>
        <v>0.10414059671189511</v>
      </c>
      <c r="P7" s="15">
        <f t="shared" si="3"/>
        <v>-9.1369746235998459E-2</v>
      </c>
      <c r="Q7" s="16">
        <f t="shared" si="4"/>
        <v>1.1200082548501152E-3</v>
      </c>
      <c r="R7" s="22">
        <v>98.45</v>
      </c>
      <c r="S7" s="22">
        <v>100.31</v>
      </c>
      <c r="T7" s="22">
        <v>131</v>
      </c>
      <c r="U7" s="22">
        <v>131</v>
      </c>
      <c r="V7" s="24">
        <f t="shared" si="5"/>
        <v>0</v>
      </c>
      <c r="W7" s="22">
        <v>5807193.2199999997</v>
      </c>
      <c r="X7" s="22">
        <v>5836705.2199999997</v>
      </c>
      <c r="Y7" s="25">
        <f t="shared" si="6"/>
        <v>-5.0562772810376745E-3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321702539.58999997</v>
      </c>
      <c r="E8" s="22">
        <v>23711258.140000001</v>
      </c>
      <c r="F8" s="22">
        <v>0</v>
      </c>
      <c r="G8" s="22">
        <f>D8+E8</f>
        <v>345413797.72999996</v>
      </c>
      <c r="H8" s="22">
        <v>1828515.06</v>
      </c>
      <c r="I8" s="22">
        <f t="shared" si="7"/>
        <v>347242312.78999996</v>
      </c>
      <c r="J8" s="22">
        <v>4701066.55</v>
      </c>
      <c r="K8" s="22">
        <v>698005.56</v>
      </c>
      <c r="L8" s="23">
        <f t="shared" si="0"/>
        <v>342541246.23999995</v>
      </c>
      <c r="M8" s="14">
        <f t="shared" si="1"/>
        <v>6.0176199758930439E-2</v>
      </c>
      <c r="N8" s="23">
        <v>371633171.74000001</v>
      </c>
      <c r="O8" s="14">
        <f t="shared" si="2"/>
        <v>6.0934213234306402E-2</v>
      </c>
      <c r="P8" s="15">
        <f t="shared" si="3"/>
        <v>-7.8281293792452938E-2</v>
      </c>
      <c r="Q8" s="16">
        <f t="shared" si="4"/>
        <v>2.0377270406465027E-3</v>
      </c>
      <c r="R8" s="22">
        <v>4.16</v>
      </c>
      <c r="S8" s="22">
        <v>4.2</v>
      </c>
      <c r="T8" s="22">
        <v>53</v>
      </c>
      <c r="U8" s="22">
        <v>53</v>
      </c>
      <c r="V8" s="24">
        <f t="shared" si="5"/>
        <v>0</v>
      </c>
      <c r="W8" s="22">
        <v>85104193</v>
      </c>
      <c r="X8" s="22">
        <v>85104193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182121037.66999999</v>
      </c>
      <c r="E9" s="22">
        <v>906811.64</v>
      </c>
      <c r="F9" s="22">
        <v>0</v>
      </c>
      <c r="G9" s="22">
        <f>D9+E9</f>
        <v>183027849.30999997</v>
      </c>
      <c r="H9" s="22">
        <v>54372.31</v>
      </c>
      <c r="I9" s="22">
        <f t="shared" si="7"/>
        <v>183082221.61999997</v>
      </c>
      <c r="J9" s="22">
        <v>7605105.2800000003</v>
      </c>
      <c r="K9" s="22">
        <v>573604.09</v>
      </c>
      <c r="L9" s="23">
        <f t="shared" si="0"/>
        <v>175477116.33999997</v>
      </c>
      <c r="M9" s="14">
        <f t="shared" si="1"/>
        <v>3.0827078846435964E-2</v>
      </c>
      <c r="N9" s="23">
        <v>189421372.52000001</v>
      </c>
      <c r="O9" s="14">
        <f t="shared" si="2"/>
        <v>3.1058159448542955E-2</v>
      </c>
      <c r="P9" s="15">
        <f t="shared" si="3"/>
        <v>-7.3615009724035951E-2</v>
      </c>
      <c r="Q9" s="16">
        <f t="shared" si="4"/>
        <v>3.2688255993938227E-3</v>
      </c>
      <c r="R9" s="22">
        <v>8.16</v>
      </c>
      <c r="S9" s="22">
        <v>8.24</v>
      </c>
      <c r="T9" s="22">
        <v>44</v>
      </c>
      <c r="U9" s="22">
        <v>44</v>
      </c>
      <c r="V9" s="24">
        <f t="shared" si="5"/>
        <v>0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2362049139.8899999</v>
      </c>
      <c r="E10" s="22">
        <v>91216478.069999993</v>
      </c>
      <c r="F10" s="22">
        <v>0</v>
      </c>
      <c r="G10" s="22">
        <f>D10+E10</f>
        <v>2453265617.96</v>
      </c>
      <c r="H10" s="22">
        <v>915842.52</v>
      </c>
      <c r="I10" s="22">
        <f t="shared" si="7"/>
        <v>2454181460.48</v>
      </c>
      <c r="J10" s="22">
        <v>35346430.82</v>
      </c>
      <c r="K10" s="22">
        <v>1509870.43</v>
      </c>
      <c r="L10" s="23">
        <f t="shared" ref="L10:L11" si="8">I10-J10</f>
        <v>2418835029.6599998</v>
      </c>
      <c r="M10" s="14">
        <f t="shared" si="1"/>
        <v>0.42493072447904634</v>
      </c>
      <c r="N10" s="23">
        <v>2570190697.4300003</v>
      </c>
      <c r="O10" s="14">
        <f t="shared" si="2"/>
        <v>0.42141703141505021</v>
      </c>
      <c r="P10" s="15">
        <f t="shared" si="3"/>
        <v>-5.8888886307675491E-2</v>
      </c>
      <c r="Q10" s="16">
        <f t="shared" si="4"/>
        <v>6.2421389283924533E-4</v>
      </c>
      <c r="R10" s="22">
        <v>16.21</v>
      </c>
      <c r="S10" s="22">
        <v>16.309999999999999</v>
      </c>
      <c r="T10" s="22">
        <v>133</v>
      </c>
      <c r="U10" s="22">
        <v>133</v>
      </c>
      <c r="V10" s="24">
        <f t="shared" si="5"/>
        <v>0</v>
      </c>
      <c r="W10" s="22">
        <v>149550000</v>
      </c>
      <c r="X10" s="22">
        <v>149400000</v>
      </c>
      <c r="Y10" s="25">
        <f t="shared" si="6"/>
        <v>1.004016064257028E-3</v>
      </c>
      <c r="Z10" s="57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165609117.94999999</v>
      </c>
      <c r="E11" s="22">
        <v>3485732.19</v>
      </c>
      <c r="F11" s="22">
        <v>0</v>
      </c>
      <c r="G11" s="22">
        <f>D11+E11</f>
        <v>169094850.13999999</v>
      </c>
      <c r="H11" s="22">
        <v>27175.39</v>
      </c>
      <c r="I11" s="22">
        <f t="shared" si="7"/>
        <v>169122025.52999997</v>
      </c>
      <c r="J11" s="22">
        <v>4220346.53</v>
      </c>
      <c r="K11" s="22">
        <v>628186.47</v>
      </c>
      <c r="L11" s="23">
        <f t="shared" si="8"/>
        <v>164901678.99999997</v>
      </c>
      <c r="M11" s="14">
        <f t="shared" si="1"/>
        <v>2.8969230669332033E-2</v>
      </c>
      <c r="N11" s="23">
        <v>176718869.44</v>
      </c>
      <c r="O11" s="14">
        <f t="shared" si="2"/>
        <v>2.8975414714906347E-2</v>
      </c>
      <c r="P11" s="15">
        <f t="shared" si="3"/>
        <v>-6.6869997965962699E-2</v>
      </c>
      <c r="Q11" s="16">
        <f t="shared" si="4"/>
        <v>3.809460727200965E-3</v>
      </c>
      <c r="R11" s="22">
        <v>16.579999999999998</v>
      </c>
      <c r="S11" s="22">
        <v>16.78</v>
      </c>
      <c r="T11" s="22">
        <v>35</v>
      </c>
      <c r="U11" s="22">
        <v>35</v>
      </c>
      <c r="V11" s="24">
        <f t="shared" si="5"/>
        <v>0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40648803.659999996</v>
      </c>
      <c r="F12" s="22">
        <v>457917264.22000003</v>
      </c>
      <c r="G12" s="22">
        <f>E12+F12</f>
        <v>498566067.88</v>
      </c>
      <c r="H12" s="22">
        <v>6144816.2000000002</v>
      </c>
      <c r="I12" s="22">
        <f t="shared" si="7"/>
        <v>504710884.07999998</v>
      </c>
      <c r="J12" s="22">
        <v>571961.72</v>
      </c>
      <c r="K12" s="22">
        <v>440053.76000000001</v>
      </c>
      <c r="L12" s="23">
        <f>I12-J12</f>
        <v>504138922.35999995</v>
      </c>
      <c r="M12" s="14">
        <f t="shared" si="1"/>
        <v>8.8564997153457212E-2</v>
      </c>
      <c r="N12" s="23">
        <v>516558136.67000008</v>
      </c>
      <c r="O12" s="14">
        <f t="shared" si="2"/>
        <v>8.469659341870292E-2</v>
      </c>
      <c r="P12" s="15">
        <f t="shared" si="3"/>
        <v>-2.4042239253186052E-2</v>
      </c>
      <c r="Q12" s="16">
        <f t="shared" si="4"/>
        <v>8.7288193885129656E-4</v>
      </c>
      <c r="R12" s="22">
        <v>158.19</v>
      </c>
      <c r="S12" s="22">
        <v>160.19</v>
      </c>
      <c r="T12" s="22">
        <v>40</v>
      </c>
      <c r="U12" s="22">
        <v>40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5095492053.5199995</v>
      </c>
      <c r="E13" s="30">
        <f t="shared" si="9"/>
        <v>171301483.56</v>
      </c>
      <c r="F13" s="30">
        <f t="shared" si="9"/>
        <v>457917264.22000003</v>
      </c>
      <c r="G13" s="30">
        <f t="shared" si="9"/>
        <v>5724710801.3000002</v>
      </c>
      <c r="H13" s="30">
        <f t="shared" si="9"/>
        <v>74763035.010000005</v>
      </c>
      <c r="I13" s="30">
        <f t="shared" si="9"/>
        <v>5799473836.3099995</v>
      </c>
      <c r="J13" s="30">
        <f t="shared" si="9"/>
        <v>107169443.34</v>
      </c>
      <c r="K13" s="30">
        <f t="shared" si="9"/>
        <v>6445690.0399999991</v>
      </c>
      <c r="L13" s="31">
        <f t="shared" si="9"/>
        <v>5692304392.9699993</v>
      </c>
      <c r="M13" s="38">
        <f t="shared" si="1"/>
        <v>1</v>
      </c>
      <c r="N13" s="31">
        <v>6098924594.4799995</v>
      </c>
      <c r="O13" s="38">
        <f t="shared" si="2"/>
        <v>1</v>
      </c>
      <c r="P13" s="37">
        <f t="shared" si="3"/>
        <v>-6.6670803222919517E-2</v>
      </c>
      <c r="Q13" s="36">
        <f>(K13/L13)</f>
        <v>1.1323516092991148E-3</v>
      </c>
      <c r="R13" s="30">
        <f>SUM(R5:R12)</f>
        <v>440.91999999999996</v>
      </c>
      <c r="S13" s="30">
        <f>SUM(S5:S12)</f>
        <v>448.00999999999993</v>
      </c>
      <c r="T13" s="30">
        <f>SUM(T5:T12)</f>
        <v>475</v>
      </c>
      <c r="U13" s="30">
        <f>SUM(U5:U12)</f>
        <v>475</v>
      </c>
      <c r="V13" s="35">
        <f t="shared" si="5"/>
        <v>0</v>
      </c>
      <c r="W13" s="30">
        <f>SUM(W5:W12)</f>
        <v>335275264.27999997</v>
      </c>
      <c r="X13" s="30">
        <f>SUM(X5:X12)</f>
        <v>335154776.27999997</v>
      </c>
      <c r="Y13" s="32">
        <f t="shared" ref="Y13" si="10">((W13-X13)/X13)</f>
        <v>3.5949957609835798E-4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/>
      <c r="E15" s="40"/>
      <c r="N15" s="50"/>
      <c r="W15" s="40"/>
    </row>
    <row r="16" spans="1:26" ht="18.75" x14ac:dyDescent="0.3">
      <c r="B16" s="49"/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pane ySplit="1" topLeftCell="A5" activePane="bottomLeft" state="frozen"/>
      <selection pane="bottomLeft" activeCell="D22" sqref="D22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4"/>
      <c r="B1" s="54"/>
      <c r="C1" s="54"/>
      <c r="D1" s="54"/>
      <c r="E1" s="54"/>
      <c r="F1" s="54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43160</v>
      </c>
      <c r="G3" s="46">
        <v>43191</v>
      </c>
      <c r="H3" s="46">
        <v>43221</v>
      </c>
      <c r="I3" s="46">
        <v>43252</v>
      </c>
      <c r="J3" s="46">
        <v>43282</v>
      </c>
      <c r="K3" s="46">
        <v>43313</v>
      </c>
    </row>
    <row r="4" spans="1:11" s="18" customFormat="1" ht="24.95" customHeight="1" x14ac:dyDescent="0.3">
      <c r="A4" s="22">
        <f>'AUG 2018'!D5</f>
        <v>550571729.46000004</v>
      </c>
      <c r="B4" s="22">
        <f>'AUG 2018'!E5</f>
        <v>11332399.859999999</v>
      </c>
      <c r="C4" s="22">
        <v>0</v>
      </c>
      <c r="D4" s="22">
        <f>'AUG 2018'!H5</f>
        <v>888666.65</v>
      </c>
      <c r="E4" s="44"/>
      <c r="F4" s="45">
        <v>606818652.95999992</v>
      </c>
      <c r="G4" s="45">
        <v>601975470.99000001</v>
      </c>
      <c r="H4" s="45">
        <v>576294079.36000001</v>
      </c>
      <c r="I4" s="45">
        <v>604585425.75999999</v>
      </c>
      <c r="J4" s="45">
        <v>587719669.82000005</v>
      </c>
      <c r="K4" s="45">
        <v>556368793.66000009</v>
      </c>
    </row>
    <row r="5" spans="1:11" s="18" customFormat="1" ht="24.95" customHeight="1" x14ac:dyDescent="0.3">
      <c r="A5" s="22">
        <f>'AUG 2018'!D6</f>
        <v>940012181.27999997</v>
      </c>
      <c r="B5" s="22">
        <v>0</v>
      </c>
      <c r="C5" s="22">
        <v>0</v>
      </c>
      <c r="D5" s="22">
        <f>'AUG 2018'!H6</f>
        <v>38253716.420000002</v>
      </c>
      <c r="E5" s="44"/>
      <c r="F5" s="45">
        <v>972966249.30000007</v>
      </c>
      <c r="G5" s="45">
        <v>1207569536.27</v>
      </c>
      <c r="H5" s="45">
        <v>1110099800.0899999</v>
      </c>
      <c r="I5" s="45">
        <v>1135401549.5</v>
      </c>
      <c r="J5" s="45">
        <v>1051537030.29</v>
      </c>
      <c r="K5" s="45">
        <v>952929055.68999994</v>
      </c>
    </row>
    <row r="6" spans="1:11" s="18" customFormat="1" ht="24.95" customHeight="1" x14ac:dyDescent="0.3">
      <c r="A6" s="22">
        <f>'AUG 2018'!D7</f>
        <v>573426307.67999995</v>
      </c>
      <c r="B6" s="22">
        <v>0</v>
      </c>
      <c r="C6" s="22">
        <v>0</v>
      </c>
      <c r="D6" s="22">
        <f>'AUG 2018'!H7</f>
        <v>26649930.460000001</v>
      </c>
      <c r="E6" s="44"/>
      <c r="F6" s="45">
        <v>695029315.91000009</v>
      </c>
      <c r="G6" s="45">
        <v>712306338.38000011</v>
      </c>
      <c r="H6" s="45">
        <v>655949595.70999992</v>
      </c>
      <c r="I6" s="45">
        <v>664042265.01000011</v>
      </c>
      <c r="J6" s="45">
        <v>635145646.57000005</v>
      </c>
      <c r="K6" s="45">
        <v>577112550.01999998</v>
      </c>
    </row>
    <row r="7" spans="1:11" s="18" customFormat="1" ht="24.95" customHeight="1" x14ac:dyDescent="0.3">
      <c r="A7" s="22">
        <f>'AUG 2018'!D8</f>
        <v>321702539.58999997</v>
      </c>
      <c r="B7" s="22">
        <f>'AUG 2018'!E8</f>
        <v>23711258.140000001</v>
      </c>
      <c r="C7" s="22">
        <v>0</v>
      </c>
      <c r="D7" s="22">
        <f>'AUG 2018'!H8</f>
        <v>1828515.06</v>
      </c>
      <c r="E7" s="44"/>
      <c r="F7" s="45">
        <v>394344992.93000001</v>
      </c>
      <c r="G7" s="45">
        <v>415372638.48000002</v>
      </c>
      <c r="H7" s="45">
        <v>383821756.75999999</v>
      </c>
      <c r="I7" s="45">
        <v>384111297.13</v>
      </c>
      <c r="J7" s="45">
        <v>371633171.74000001</v>
      </c>
      <c r="K7" s="45">
        <v>342541246.23999995</v>
      </c>
    </row>
    <row r="8" spans="1:11" s="18" customFormat="1" ht="24.95" customHeight="1" x14ac:dyDescent="0.3">
      <c r="A8" s="22">
        <f>'AUG 2018'!D9</f>
        <v>182121037.66999999</v>
      </c>
      <c r="B8" s="22">
        <f>'AUG 2018'!E9</f>
        <v>906811.64</v>
      </c>
      <c r="C8" s="22">
        <v>0</v>
      </c>
      <c r="D8" s="22">
        <f>'AUG 2018'!H9</f>
        <v>54372.31</v>
      </c>
      <c r="E8" s="44"/>
      <c r="F8" s="45">
        <v>119430471.77</v>
      </c>
      <c r="G8" s="45">
        <v>122251503.3</v>
      </c>
      <c r="H8" s="45">
        <v>190969881.75999999</v>
      </c>
      <c r="I8" s="45">
        <v>200547483.44</v>
      </c>
      <c r="J8" s="45">
        <v>189421372.52000001</v>
      </c>
      <c r="K8" s="45">
        <v>175477116.33999997</v>
      </c>
    </row>
    <row r="9" spans="1:11" s="18" customFormat="1" ht="24.95" customHeight="1" x14ac:dyDescent="0.3">
      <c r="A9" s="22">
        <f>'AUG 2018'!D10</f>
        <v>2362049139.8899999</v>
      </c>
      <c r="B9" s="22">
        <f>'AUG 2018'!E10</f>
        <v>91216478.069999993</v>
      </c>
      <c r="C9" s="22">
        <v>0</v>
      </c>
      <c r="D9" s="22">
        <f>'AUG 2018'!H10</f>
        <v>915842.52</v>
      </c>
      <c r="E9" s="44"/>
      <c r="F9" s="45">
        <v>2843224066.1400003</v>
      </c>
      <c r="G9" s="45">
        <v>2891005284.3299999</v>
      </c>
      <c r="H9" s="45">
        <v>2622850558.23</v>
      </c>
      <c r="I9" s="45">
        <v>2688657406.7900004</v>
      </c>
      <c r="J9" s="45">
        <v>2570190697.4300003</v>
      </c>
      <c r="K9" s="45">
        <v>2418835029.6599998</v>
      </c>
    </row>
    <row r="10" spans="1:11" s="18" customFormat="1" ht="24.95" customHeight="1" x14ac:dyDescent="0.3">
      <c r="A10" s="22">
        <f>'AUG 2018'!D11</f>
        <v>165609117.94999999</v>
      </c>
      <c r="B10" s="22">
        <f>'AUG 2018'!E11</f>
        <v>3485732.19</v>
      </c>
      <c r="C10" s="22">
        <v>0</v>
      </c>
      <c r="D10" s="22">
        <f>'AUG 2018'!H11</f>
        <v>27175.39</v>
      </c>
      <c r="E10" s="44"/>
      <c r="F10" s="45">
        <v>111958689.15000001</v>
      </c>
      <c r="G10" s="45">
        <v>105894092.64</v>
      </c>
      <c r="H10" s="45">
        <v>192245565.71000001</v>
      </c>
      <c r="I10" s="45">
        <v>200027314.92000002</v>
      </c>
      <c r="J10" s="45">
        <v>176718869.44</v>
      </c>
      <c r="K10" s="45">
        <v>164901678.99999997</v>
      </c>
    </row>
    <row r="11" spans="1:11" s="18" customFormat="1" ht="24.95" customHeight="1" x14ac:dyDescent="0.3">
      <c r="A11" s="22">
        <f>'AUG 2018'!D12</f>
        <v>0</v>
      </c>
      <c r="B11" s="22">
        <f>'AUG 2018'!E12</f>
        <v>40648803.659999996</v>
      </c>
      <c r="C11" s="22">
        <f>'AUG 2018'!F12</f>
        <v>457917264.22000003</v>
      </c>
      <c r="D11" s="22">
        <f>'AUG 2018'!H12</f>
        <v>6144816.2000000002</v>
      </c>
      <c r="E11" s="44"/>
      <c r="F11" s="45">
        <v>548308774.07000005</v>
      </c>
      <c r="G11" s="45">
        <v>567564760.99999988</v>
      </c>
      <c r="H11" s="45">
        <v>521008527.27999997</v>
      </c>
      <c r="I11" s="45">
        <v>515451035</v>
      </c>
      <c r="J11" s="45">
        <v>516558136.67000008</v>
      </c>
      <c r="K11" s="45">
        <v>504138922.35999995</v>
      </c>
    </row>
    <row r="12" spans="1:11" s="18" customFormat="1" ht="24.95" customHeight="1" thickBot="1" x14ac:dyDescent="0.35">
      <c r="A12" s="30">
        <f>SUM(A4:A11)</f>
        <v>5095492053.5199995</v>
      </c>
      <c r="B12" s="30">
        <f>SUM(B4:B11)</f>
        <v>171301483.56</v>
      </c>
      <c r="C12" s="30">
        <f>SUM(C4:C11)</f>
        <v>457917264.22000003</v>
      </c>
      <c r="D12" s="30">
        <f>SUM(D4:D11)</f>
        <v>74763035.010000005</v>
      </c>
      <c r="E12" s="44"/>
      <c r="F12" s="43">
        <f t="shared" ref="F12:K12" si="0">SUM(F4:F11)</f>
        <v>6292081212.2299995</v>
      </c>
      <c r="G12" s="43">
        <f t="shared" si="0"/>
        <v>6623939625.3900003</v>
      </c>
      <c r="H12" s="43">
        <f t="shared" si="0"/>
        <v>6253239764.8999996</v>
      </c>
      <c r="I12" s="43">
        <f t="shared" si="0"/>
        <v>6392823777.5500011</v>
      </c>
      <c r="J12" s="43">
        <f t="shared" si="0"/>
        <v>6098924594.4800005</v>
      </c>
      <c r="K12" s="43">
        <f t="shared" si="0"/>
        <v>5692304392.9699993</v>
      </c>
    </row>
    <row r="13" spans="1:11" ht="16.5" x14ac:dyDescent="0.3">
      <c r="E13" s="42"/>
    </row>
    <row r="14" spans="1:11" x14ac:dyDescent="0.25">
      <c r="B14" s="41">
        <v>43160</v>
      </c>
      <c r="C14" s="41">
        <v>43191</v>
      </c>
      <c r="D14" s="41">
        <v>43221</v>
      </c>
      <c r="E14" s="41">
        <v>43252</v>
      </c>
      <c r="F14" s="41">
        <v>43282</v>
      </c>
      <c r="G14" s="41">
        <v>43313</v>
      </c>
      <c r="J14" s="50"/>
    </row>
    <row r="15" spans="1:11" x14ac:dyDescent="0.25">
      <c r="A15" s="41" t="s">
        <v>36</v>
      </c>
      <c r="B15" s="40">
        <v>5680580702.1100006</v>
      </c>
      <c r="C15" s="40">
        <v>5916812401.3199997</v>
      </c>
      <c r="D15" s="40">
        <v>5604937403.21</v>
      </c>
      <c r="E15" s="40">
        <v>5688266618.6599998</v>
      </c>
      <c r="F15" s="40">
        <v>5450573222.7399998</v>
      </c>
      <c r="G15" s="40">
        <v>5095492053.5200005</v>
      </c>
    </row>
    <row r="16" spans="1:11" x14ac:dyDescent="0.25">
      <c r="A16" s="41" t="s">
        <v>35</v>
      </c>
      <c r="B16" s="40">
        <v>178223610.44</v>
      </c>
      <c r="C16" s="40">
        <v>236436196.19</v>
      </c>
      <c r="D16" s="40">
        <v>163325823.53</v>
      </c>
      <c r="E16" s="40">
        <v>146073161.63999999</v>
      </c>
      <c r="F16" s="40">
        <v>120602888.23</v>
      </c>
      <c r="G16" s="40">
        <v>171301483.56</v>
      </c>
    </row>
    <row r="17" spans="1:7" x14ac:dyDescent="0.25">
      <c r="A17" s="41" t="s">
        <v>34</v>
      </c>
      <c r="B17" s="40">
        <v>461242108.33999997</v>
      </c>
      <c r="C17" s="40">
        <v>473183326.32999998</v>
      </c>
      <c r="D17" s="40">
        <v>470433442.99000001</v>
      </c>
      <c r="E17" s="40">
        <v>483544793.60000002</v>
      </c>
      <c r="F17" s="40">
        <v>474827704.85000002</v>
      </c>
      <c r="G17" s="40">
        <v>457917264.22000003</v>
      </c>
    </row>
    <row r="18" spans="1:7" x14ac:dyDescent="0.25">
      <c r="A18" s="41" t="s">
        <v>33</v>
      </c>
      <c r="B18" s="40">
        <v>47114040.719999991</v>
      </c>
      <c r="C18" s="40">
        <v>59989270.559999995</v>
      </c>
      <c r="D18" s="40">
        <v>82279978.280000001</v>
      </c>
      <c r="E18" s="40">
        <v>144539302.66</v>
      </c>
      <c r="F18" s="40">
        <v>119719492.83</v>
      </c>
      <c r="G18" s="40">
        <v>74763035.010000005</v>
      </c>
    </row>
    <row r="19" spans="1:7" x14ac:dyDescent="0.25">
      <c r="B19" s="39">
        <f t="shared" ref="B19:G19" si="1">SUM(B15:B18)</f>
        <v>6367160461.6100006</v>
      </c>
      <c r="C19" s="39">
        <f t="shared" si="1"/>
        <v>6686421194.3999996</v>
      </c>
      <c r="D19" s="39">
        <f t="shared" si="1"/>
        <v>6320976648.0099993</v>
      </c>
      <c r="E19" s="39">
        <f t="shared" si="1"/>
        <v>6462423876.5600004</v>
      </c>
      <c r="F19" s="39">
        <f t="shared" si="1"/>
        <v>6165723308.6499996</v>
      </c>
      <c r="G19" s="39">
        <f t="shared" si="1"/>
        <v>5799473836.3100014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R27" sqref="R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AUG 2018</vt:lpstr>
      <vt:lpstr>Trend </vt:lpstr>
      <vt:lpstr>AugCharts </vt:lpstr>
      <vt:lpstr>'AUG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2018-09-19T09:23:01Z</dcterms:modified>
</cp:coreProperties>
</file>