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/>
  </bookViews>
  <sheets>
    <sheet name="APR 2018" sheetId="9" r:id="rId1"/>
    <sheet name="Trend " sheetId="11" state="hidden" r:id="rId2"/>
    <sheet name="AprCharts " sheetId="10" r:id="rId3"/>
  </sheets>
  <definedNames>
    <definedName name="_xlnm.Print_Area" localSheetId="0">'APR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E12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<sst xmlns="http://schemas.openxmlformats.org/spreadsheetml/2006/main" count="56" uniqueCount="47">
  <si>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</si>
  <si>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</si>
  <si>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</si>
  <si>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</si>
  <si>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</si>
  <si>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</si>
  <si>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</si>
  <si>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</si>
  <si>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</si>
  <si>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</si>
  <si>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</si>
  <si>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</si>
  <si>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</si>
  <si>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</si>
  <si>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</si>
  <si>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</si>
  <si>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</si>
  <si>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</si>
  <si>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</si>
  <si>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</si>
  <si>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</si>
  <si>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</si>
  <si>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</si>
  <si>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</si>
  <si>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</si>
  <si>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</si>
  <si>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</si>
  <si>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</si>
  <si>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</si>
  <si>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</si>
  <si>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</si>
  <si>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</si>
  <si>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</si>
  <si>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</si>
  <si>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</si>
  <si>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</si>
  <si>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</si>
  <si>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</si>
  <si>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</si>
  <si>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</si>
  <si>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</si>
  <si>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MARCH</t>
  </si>
  <si>
    <t>SCHEDULE OF REGISTERED EXCHANGE TRADED FUNDS(ETFs) AS AT 30TH APRIL, 2018</t>
  </si>
  <si>
    <t>NET ASSET VALUE  (N) PREVIOUS (MARCH'18)</t>
  </si>
  <si>
    <t>APRIL</t>
  </si>
  <si>
    <t>CURRENT(APRIL)</t>
  </si>
  <si>
    <t>PREVIOUS(MARCH)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</si>
</sst>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(NOV 2017 - APRIL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5693600846.8400002</c:v>
                </c:pt>
                <c:pt idx="1">
                  <c:v>5922585158.8400002</c:v>
                </c:pt>
                <c:pt idx="2">
                  <c:v>6622511401.1099997</c:v>
                </c:pt>
                <c:pt idx="3">
                  <c:v>6530678114.8699999</c:v>
                </c:pt>
                <c:pt idx="4">
                  <c:v>6292081212.2299995</c:v>
                </c:pt>
                <c:pt idx="5">
                  <c:v>6623939625.3900003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Outlets(April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5916812401.3199997</c:v>
                </c:pt>
                <c:pt idx="1">
                  <c:v>236436196.19</c:v>
                </c:pt>
                <c:pt idx="2">
                  <c:v>473183326.32999998</c:v>
                </c:pt>
                <c:pt idx="3">
                  <c:v>59989270.559999995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Outlet(Nov'</a:t>
            </a:r>
            <a:r>
              <a:rPr lang="en-US" baseline="0"/>
              <a:t> 2017 </a:t>
            </a:r>
            <a:r>
              <a:rPr lang="en-US"/>
              <a:t>- Apr'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5110642525.25</c:v>
                </c:pt>
                <c:pt idx="1">
                  <c:v>5320268313.3699999</c:v>
                </c:pt>
                <c:pt idx="2">
                  <c:v>6042563240.5600004</c:v>
                </c:pt>
                <c:pt idx="3">
                  <c:v>5921870729.4299994</c:v>
                </c:pt>
                <c:pt idx="4">
                  <c:v>5680580702.1100006</c:v>
                </c:pt>
                <c:pt idx="5">
                  <c:v>5916812401.3199997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173439889.63999999</c:v>
                </c:pt>
                <c:pt idx="1">
                  <c:v>180659120.84999999</c:v>
                </c:pt>
                <c:pt idx="2">
                  <c:v>136904370.34999999</c:v>
                </c:pt>
                <c:pt idx="3">
                  <c:v>151252495.09999999</c:v>
                </c:pt>
                <c:pt idx="4">
                  <c:v>178223610.44</c:v>
                </c:pt>
                <c:pt idx="5">
                  <c:v>236436196.19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445730865.14999998</c:v>
                </c:pt>
                <c:pt idx="1">
                  <c:v>461893095.23000002</c:v>
                </c:pt>
                <c:pt idx="2">
                  <c:v>461893095.23000002</c:v>
                </c:pt>
                <c:pt idx="3">
                  <c:v>464176980.33999997</c:v>
                </c:pt>
                <c:pt idx="4">
                  <c:v>461242108.33999997</c:v>
                </c:pt>
                <c:pt idx="5">
                  <c:v>473183326.32999998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47372189.57</c:v>
                </c:pt>
                <c:pt idx="1">
                  <c:v>38551656.850000001</c:v>
                </c:pt>
                <c:pt idx="2">
                  <c:v>38893765.130000003</c:v>
                </c:pt>
                <c:pt idx="3">
                  <c:v>64897422.630000003</c:v>
                </c:pt>
                <c:pt idx="4">
                  <c:v>47114040.719999991</c:v>
                </c:pt>
                <c:pt idx="5">
                  <c:v>59989270.559999995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L15" sqref="L1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599152309.13999999</v>
      </c>
      <c r="E5" s="22">
        <v>0</v>
      </c>
      <c r="F5" s="22">
        <v>0</v>
      </c>
      <c r="G5" s="22">
        <v>599152309.13999999</v>
      </c>
      <c r="H5" s="22">
        <v>9196604.4399999995</v>
      </c>
      <c r="I5" s="22">
        <f>G5+H5</f>
        <v>608348913.58000004</v>
      </c>
      <c r="J5" s="22">
        <v>6373442.5899999999</v>
      </c>
      <c r="K5" s="22">
        <v>1859484.12</v>
      </c>
      <c r="L5" s="23">
        <f t="shared" ref="L5:L9" si="0">I5-J5</f>
        <v>601975470.99000001</v>
      </c>
      <c r="M5" s="14">
        <f t="shared" ref="M5:M13" si="1">(L5/L$13)</f>
        <v>9.0878767777802211E-2</v>
      </c>
      <c r="N5" s="23">
        <v>606818652.95999992</v>
      </c>
      <c r="O5" s="14">
        <f t="shared" ref="O5:O13" si="2">(N5/N$13)</f>
        <v>9.6441643470926389E-2</v>
      </c>
      <c r="P5" s="15">
        <f t="shared" ref="P5:P13" si="3">((L5-N5)/N5)</f>
        <v>-7.9812674616631489E-3</v>
      </c>
      <c r="Q5" s="16">
        <f t="shared" ref="Q5:Q12" si="4">(K5/L5)</f>
        <v>3.088969915903583E-3</v>
      </c>
      <c r="R5" s="22">
        <v>12.7</v>
      </c>
      <c r="S5" s="22">
        <v>12.8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1184582497.73</v>
      </c>
      <c r="E6" s="22">
        <v>0</v>
      </c>
      <c r="F6" s="22">
        <v>0</v>
      </c>
      <c r="G6" s="22">
        <v>1184582497.73</v>
      </c>
      <c r="H6" s="22">
        <v>27455545.850000001</v>
      </c>
      <c r="I6" s="22">
        <f t="shared" ref="I6:I12" si="7">G6+H6</f>
        <v>1212038043.5799999</v>
      </c>
      <c r="J6" s="22">
        <v>4468507.3099999996</v>
      </c>
      <c r="K6" s="22">
        <v>2578621.46</v>
      </c>
      <c r="L6" s="23">
        <f t="shared" si="0"/>
        <v>1207569536.27</v>
      </c>
      <c r="M6" s="14">
        <f t="shared" si="1"/>
        <v>0.1823038259046483</v>
      </c>
      <c r="N6" s="23">
        <v>972966249.30000007</v>
      </c>
      <c r="O6" s="14">
        <f t="shared" si="2"/>
        <v>0.15463345377819235</v>
      </c>
      <c r="P6" s="15">
        <f t="shared" si="3"/>
        <v>0.24112171119890857</v>
      </c>
      <c r="Q6" s="16">
        <f t="shared" si="4"/>
        <v>2.1353813445517782E-3</v>
      </c>
      <c r="R6" s="22">
        <v>161.79</v>
      </c>
      <c r="S6" s="22">
        <v>165.21</v>
      </c>
      <c r="T6" s="22">
        <v>19</v>
      </c>
      <c r="U6" s="22">
        <v>19</v>
      </c>
      <c r="V6" s="24">
        <f t="shared" si="5"/>
        <v>0</v>
      </c>
      <c r="W6" s="22">
        <v>7385780.0599999996</v>
      </c>
      <c r="X6" s="22">
        <v>6000950.0800000001</v>
      </c>
      <c r="Y6" s="33">
        <f t="shared" si="6"/>
        <v>0.23076845525100578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698588366.34000003</v>
      </c>
      <c r="E7" s="22">
        <v>0</v>
      </c>
      <c r="F7" s="22">
        <v>0</v>
      </c>
      <c r="G7" s="22">
        <v>698588366.34000003</v>
      </c>
      <c r="H7" s="22">
        <v>19009267.210000001</v>
      </c>
      <c r="I7" s="22">
        <f t="shared" si="7"/>
        <v>717597633.55000007</v>
      </c>
      <c r="J7" s="22">
        <v>5291295.17</v>
      </c>
      <c r="K7" s="22">
        <v>403070.05</v>
      </c>
      <c r="L7" s="23">
        <f t="shared" si="0"/>
        <v>712306338.38000011</v>
      </c>
      <c r="M7" s="14">
        <f t="shared" si="1"/>
        <v>0.10753514957317585</v>
      </c>
      <c r="N7" s="23">
        <v>695029315.91000009</v>
      </c>
      <c r="O7" s="14">
        <f t="shared" si="2"/>
        <v>0.11046095758571307</v>
      </c>
      <c r="P7" s="15">
        <f t="shared" si="3"/>
        <v>2.4857976598266603E-2</v>
      </c>
      <c r="Q7" s="16">
        <f t="shared" si="4"/>
        <v>5.6586615657064506E-4</v>
      </c>
      <c r="R7" s="22">
        <v>120.93</v>
      </c>
      <c r="S7" s="22">
        <v>123.15</v>
      </c>
      <c r="T7" s="22">
        <v>131</v>
      </c>
      <c r="U7" s="22">
        <v>127</v>
      </c>
      <c r="V7" s="24">
        <f t="shared" si="5"/>
        <v>3.1496062992125984E-2</v>
      </c>
      <c r="W7" s="22">
        <v>5836705.2199999997</v>
      </c>
      <c r="X7" s="22">
        <v>5828464.5899999999</v>
      </c>
      <c r="Y7" s="25">
        <f t="shared" si="6"/>
        <v>1.4138594946838114E-3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396462128.49000001</v>
      </c>
      <c r="E8" s="22">
        <v>21976764.329999998</v>
      </c>
      <c r="F8" s="22">
        <v>0</v>
      </c>
      <c r="G8" s="22">
        <f>D8+E8</f>
        <v>418438892.81999999</v>
      </c>
      <c r="H8" s="22">
        <v>1226137.1100000001</v>
      </c>
      <c r="I8" s="22">
        <f t="shared" si="7"/>
        <v>419665029.93000001</v>
      </c>
      <c r="J8" s="22">
        <v>4292391.45</v>
      </c>
      <c r="K8" s="22">
        <v>3289658.6</v>
      </c>
      <c r="L8" s="23">
        <f t="shared" si="0"/>
        <v>415372638.48000002</v>
      </c>
      <c r="M8" s="14">
        <f t="shared" si="1"/>
        <v>6.2707793544471493E-2</v>
      </c>
      <c r="N8" s="23">
        <v>394344992.93000001</v>
      </c>
      <c r="O8" s="14">
        <f t="shared" si="2"/>
        <v>6.267322045422849E-2</v>
      </c>
      <c r="P8" s="15">
        <f t="shared" si="3"/>
        <v>5.3322968281564104E-2</v>
      </c>
      <c r="Q8" s="16">
        <f t="shared" si="4"/>
        <v>7.9197768346948912E-3</v>
      </c>
      <c r="R8" s="22">
        <v>5.18</v>
      </c>
      <c r="S8" s="22">
        <v>5.23</v>
      </c>
      <c r="T8" s="22">
        <v>49</v>
      </c>
      <c r="U8" s="22">
        <v>49</v>
      </c>
      <c r="V8" s="24">
        <f t="shared" si="5"/>
        <v>0</v>
      </c>
      <c r="W8" s="22">
        <v>84404193</v>
      </c>
      <c r="X8" s="22">
        <v>83704193</v>
      </c>
      <c r="Y8" s="25">
        <f t="shared" si="6"/>
        <v>8.362782973130152E-3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128580948.95999999</v>
      </c>
      <c r="E9" s="22">
        <v>0</v>
      </c>
      <c r="F9" s="22">
        <v>0</v>
      </c>
      <c r="G9" s="22">
        <v>128580948.95999999</v>
      </c>
      <c r="H9" s="22">
        <v>325143.15000000002</v>
      </c>
      <c r="I9" s="22">
        <f t="shared" si="7"/>
        <v>128906092.11</v>
      </c>
      <c r="J9" s="22">
        <v>6654588.8099999996</v>
      </c>
      <c r="K9" s="22">
        <v>623441.13</v>
      </c>
      <c r="L9" s="23">
        <f t="shared" si="0"/>
        <v>122251503.3</v>
      </c>
      <c r="M9" s="14">
        <f t="shared" si="1"/>
        <v>1.8456011107257361E-2</v>
      </c>
      <c r="N9" s="23">
        <v>119430471.77</v>
      </c>
      <c r="O9" s="14">
        <f t="shared" si="2"/>
        <v>1.8981076013110169E-2</v>
      </c>
      <c r="P9" s="15">
        <f t="shared" si="3"/>
        <v>2.3620701552889808E-2</v>
      </c>
      <c r="Q9" s="16">
        <f t="shared" si="4"/>
        <v>5.0996602346075198E-3</v>
      </c>
      <c r="R9" s="22">
        <v>10.01</v>
      </c>
      <c r="S9" s="22">
        <v>10.09</v>
      </c>
      <c r="T9" s="22">
        <v>34</v>
      </c>
      <c r="U9" s="22">
        <v>34</v>
      </c>
      <c r="V9" s="24">
        <f t="shared" si="5"/>
        <v>0</v>
      </c>
      <c r="W9" s="22">
        <v>14281216</v>
      </c>
      <c r="X9" s="22">
        <v>14281216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2800939084.4899998</v>
      </c>
      <c r="E10" s="22">
        <v>113902136.19</v>
      </c>
      <c r="F10" s="22">
        <v>0</v>
      </c>
      <c r="G10" s="22">
        <f>D10+E10</f>
        <v>2914841220.6799998</v>
      </c>
      <c r="H10" s="22">
        <v>2680627.23</v>
      </c>
      <c r="I10" s="22">
        <f t="shared" si="7"/>
        <v>2917521847.9099998</v>
      </c>
      <c r="J10" s="22">
        <v>26516563.579999998</v>
      </c>
      <c r="K10" s="22">
        <v>4960235.67</v>
      </c>
      <c r="L10" s="23">
        <f t="shared" ref="L10:L11" si="8">I10-J10</f>
        <v>2891005284.3299999</v>
      </c>
      <c r="M10" s="14">
        <f t="shared" si="1"/>
        <v>0.43644801248619247</v>
      </c>
      <c r="N10" s="23">
        <v>2843224066.1400003</v>
      </c>
      <c r="O10" s="14">
        <f t="shared" si="2"/>
        <v>0.45187338977977415</v>
      </c>
      <c r="P10" s="15">
        <f t="shared" si="3"/>
        <v>1.6805294650895388E-2</v>
      </c>
      <c r="Q10" s="16">
        <f t="shared" si="4"/>
        <v>1.7157477009418719E-3</v>
      </c>
      <c r="R10" s="22">
        <v>19.41</v>
      </c>
      <c r="S10" s="22">
        <v>19.510000000000002</v>
      </c>
      <c r="T10" s="22">
        <v>122</v>
      </c>
      <c r="U10" s="22">
        <v>122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108507066.17</v>
      </c>
      <c r="E11" s="22">
        <v>3062919.6</v>
      </c>
      <c r="F11" s="22">
        <v>0</v>
      </c>
      <c r="G11" s="22">
        <f>D11+E11</f>
        <v>111569985.77</v>
      </c>
      <c r="H11" s="22">
        <v>29351.65</v>
      </c>
      <c r="I11" s="22">
        <f t="shared" si="7"/>
        <v>111599337.42</v>
      </c>
      <c r="J11" s="22">
        <v>5705244.7800000003</v>
      </c>
      <c r="K11" s="22">
        <v>59931.86</v>
      </c>
      <c r="L11" s="23">
        <f t="shared" si="8"/>
        <v>105894092.64</v>
      </c>
      <c r="M11" s="14">
        <f t="shared" si="1"/>
        <v>1.5986572738993711E-2</v>
      </c>
      <c r="N11" s="23">
        <v>111958689.15000001</v>
      </c>
      <c r="O11" s="14">
        <f t="shared" si="2"/>
        <v>1.7793586155942242E-2</v>
      </c>
      <c r="P11" s="15">
        <f t="shared" si="3"/>
        <v>-5.4168162882603788E-2</v>
      </c>
      <c r="Q11" s="16">
        <f t="shared" si="4"/>
        <v>5.6596037140377352E-4</v>
      </c>
      <c r="R11" s="22">
        <v>20.68</v>
      </c>
      <c r="S11" s="22">
        <v>20.88</v>
      </c>
      <c r="T11" s="22">
        <v>32</v>
      </c>
      <c r="U11" s="22">
        <v>32</v>
      </c>
      <c r="V11" s="24">
        <f t="shared" si="5"/>
        <v>0</v>
      </c>
      <c r="W11" s="22">
        <v>5526523</v>
      </c>
      <c r="X11" s="22">
        <v>5526523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f>90490540.45+7003835.62</f>
        <v>97494376.070000008</v>
      </c>
      <c r="F12" s="22">
        <v>473183326.32999998</v>
      </c>
      <c r="G12" s="22">
        <f>E12+F12</f>
        <v>570677702.39999998</v>
      </c>
      <c r="H12" s="22">
        <v>66593.919999999998</v>
      </c>
      <c r="I12" s="22">
        <f t="shared" si="7"/>
        <v>570744296.31999993</v>
      </c>
      <c r="J12" s="22">
        <v>3179535.32</v>
      </c>
      <c r="K12" s="22">
        <v>497521.97</v>
      </c>
      <c r="L12" s="23">
        <f>I12-J12</f>
        <v>567564760.99999988</v>
      </c>
      <c r="M12" s="14">
        <f t="shared" si="1"/>
        <v>8.5683866867458519E-2</v>
      </c>
      <c r="N12" s="23">
        <v>548308774.07000005</v>
      </c>
      <c r="O12" s="14">
        <f t="shared" si="2"/>
        <v>8.7142672762113307E-2</v>
      </c>
      <c r="P12" s="15">
        <f t="shared" si="3"/>
        <v>3.5118874328904148E-2</v>
      </c>
      <c r="Q12" s="16">
        <f t="shared" si="4"/>
        <v>8.7659066275258069E-4</v>
      </c>
      <c r="R12" s="22">
        <v>160.22</v>
      </c>
      <c r="S12" s="22">
        <v>162.22</v>
      </c>
      <c r="T12" s="22">
        <v>33</v>
      </c>
      <c r="U12" s="22">
        <v>33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5916812401.3199997</v>
      </c>
      <c r="E13" s="30">
        <f t="shared" si="9"/>
        <v>236436196.19</v>
      </c>
      <c r="F13" s="30">
        <f t="shared" si="9"/>
        <v>473183326.32999998</v>
      </c>
      <c r="G13" s="30">
        <f t="shared" si="9"/>
        <v>6626431923.8400002</v>
      </c>
      <c r="H13" s="30">
        <f t="shared" si="9"/>
        <v>59989270.559999995</v>
      </c>
      <c r="I13" s="30">
        <f t="shared" si="9"/>
        <v>6686421194.3999996</v>
      </c>
      <c r="J13" s="30">
        <f t="shared" si="9"/>
        <v>62481569.009999998</v>
      </c>
      <c r="K13" s="30">
        <f t="shared" si="9"/>
        <v>14271964.860000001</v>
      </c>
      <c r="L13" s="31">
        <f t="shared" si="9"/>
        <v>6623939625.3900003</v>
      </c>
      <c r="M13" s="38">
        <f t="shared" si="1"/>
        <v>1</v>
      </c>
      <c r="N13" s="31">
        <v>6292081212.2299995</v>
      </c>
      <c r="O13" s="38">
        <f t="shared" si="2"/>
        <v>1</v>
      </c>
      <c r="P13" s="37">
        <f t="shared" si="3"/>
        <v>5.2742232969746693E-2</v>
      </c>
      <c r="Q13" s="36">
        <f>(K13/L13)</f>
        <v>2.1546037052171509E-3</v>
      </c>
      <c r="R13" s="30">
        <f>SUM(R5:R12)</f>
        <v>510.91999999999996</v>
      </c>
      <c r="S13" s="30">
        <f>SUM(S5:S12)</f>
        <v>519.09</v>
      </c>
      <c r="T13" s="30">
        <f>SUM(T5:T12)</f>
        <v>440</v>
      </c>
      <c r="U13" s="30">
        <f>SUM(U5:U12)</f>
        <v>436</v>
      </c>
      <c r="V13" s="35">
        <f t="shared" si="5"/>
        <v>9.1743119266055051E-3</v>
      </c>
      <c r="W13" s="30">
        <f>SUM(W5:W12)</f>
        <v>318554776.27999997</v>
      </c>
      <c r="X13" s="30">
        <f>SUM(X5:X12)</f>
        <v>316461705.67000002</v>
      </c>
      <c r="Y13" s="32">
        <f t="shared" ref="Y13" si="10">((W13-X13)/X13)</f>
        <v>6.6139775287142235E-3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 t="s">
        <v>39</v>
      </c>
      <c r="E15" s="40"/>
      <c r="N15" s="50"/>
    </row>
    <row r="16" spans="1:26" ht="18.75" x14ac:dyDescent="0.3">
      <c r="B16" s="49" t="s">
        <v>40</v>
      </c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1" topLeftCell="A2" activePane="bottomLeft" state="frozen"/>
      <selection pane="bottomLeft" activeCell="G18" sqref="G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43040</v>
      </c>
      <c r="G3" s="46">
        <v>43070</v>
      </c>
      <c r="H3" s="46">
        <v>43101</v>
      </c>
      <c r="I3" s="46">
        <v>43132</v>
      </c>
      <c r="J3" s="46">
        <v>43160</v>
      </c>
      <c r="K3" s="46">
        <v>43191</v>
      </c>
    </row>
    <row r="4" spans="1:11" s="18" customFormat="1" ht="24.95" customHeight="1" x14ac:dyDescent="0.3">
      <c r="A4" s="22">
        <f>'APR 2018'!D5</f>
        <v>599152309.13999999</v>
      </c>
      <c r="B4" s="22">
        <v>0</v>
      </c>
      <c r="C4" s="22">
        <v>0</v>
      </c>
      <c r="D4" s="22">
        <f>'APR 2018'!H5</f>
        <v>9196604.4399999995</v>
      </c>
      <c r="E4" s="44"/>
      <c r="F4" s="45">
        <v>556882958.2700001</v>
      </c>
      <c r="G4" s="45">
        <v>585831130.91000009</v>
      </c>
      <c r="H4" s="45">
        <v>621182798.14999998</v>
      </c>
      <c r="I4" s="45">
        <v>615092003.70000005</v>
      </c>
      <c r="J4" s="45">
        <v>606818652.95999992</v>
      </c>
      <c r="K4" s="45">
        <v>601975470.99000001</v>
      </c>
    </row>
    <row r="5" spans="1:11" s="18" customFormat="1" ht="24.95" customHeight="1" x14ac:dyDescent="0.3">
      <c r="A5" s="22">
        <f>'APR 2018'!D6</f>
        <v>1184582497.73</v>
      </c>
      <c r="B5" s="22">
        <v>0</v>
      </c>
      <c r="C5" s="22">
        <v>0</v>
      </c>
      <c r="D5" s="22">
        <f>'APR 2018'!H6</f>
        <v>27455545.850000001</v>
      </c>
      <c r="E5" s="44"/>
      <c r="F5" s="45">
        <v>836750958.37</v>
      </c>
      <c r="G5" s="45">
        <v>864476377.51999998</v>
      </c>
      <c r="H5" s="45">
        <v>1012130515.6900001</v>
      </c>
      <c r="I5" s="45">
        <v>991735523.00999999</v>
      </c>
      <c r="J5" s="45">
        <v>972966249.30000007</v>
      </c>
      <c r="K5" s="45">
        <v>1207569536.27</v>
      </c>
    </row>
    <row r="6" spans="1:11" s="18" customFormat="1" ht="24.95" customHeight="1" x14ac:dyDescent="0.3">
      <c r="A6" s="22">
        <f>'APR 2018'!D7</f>
        <v>698588366.34000003</v>
      </c>
      <c r="B6" s="22">
        <v>0</v>
      </c>
      <c r="C6" s="22">
        <v>0</v>
      </c>
      <c r="D6" s="22">
        <f>'APR 2018'!H7</f>
        <v>19009267.210000001</v>
      </c>
      <c r="E6" s="44"/>
      <c r="F6" s="45">
        <v>691544736.18999994</v>
      </c>
      <c r="G6" s="45">
        <v>703619387</v>
      </c>
      <c r="H6" s="45">
        <v>807345750.87</v>
      </c>
      <c r="I6" s="45">
        <v>724940702.38999999</v>
      </c>
      <c r="J6" s="45">
        <v>695029315.91000009</v>
      </c>
      <c r="K6" s="45">
        <v>712306338.38000011</v>
      </c>
    </row>
    <row r="7" spans="1:11" s="18" customFormat="1" ht="24.95" customHeight="1" x14ac:dyDescent="0.3">
      <c r="A7" s="22">
        <f>'APR 2018'!D8</f>
        <v>396462128.49000001</v>
      </c>
      <c r="B7" s="22">
        <f>'APR 2018'!E8</f>
        <v>21976764.329999998</v>
      </c>
      <c r="C7" s="22">
        <v>0</v>
      </c>
      <c r="D7" s="22">
        <f>'APR 2018'!H8</f>
        <v>1226137.1100000001</v>
      </c>
      <c r="E7" s="44"/>
      <c r="F7" s="45">
        <v>301428225.90000004</v>
      </c>
      <c r="G7" s="45">
        <v>305359930.18000001</v>
      </c>
      <c r="H7" s="45">
        <v>375522986.35000008</v>
      </c>
      <c r="I7" s="45">
        <v>437725031.10999995</v>
      </c>
      <c r="J7" s="45">
        <v>394344992.93000001</v>
      </c>
      <c r="K7" s="45">
        <v>415372638.48000002</v>
      </c>
    </row>
    <row r="8" spans="1:11" s="18" customFormat="1" ht="24.95" customHeight="1" x14ac:dyDescent="0.3">
      <c r="A8" s="22">
        <f>'APR 2018'!D9</f>
        <v>128580948.95999999</v>
      </c>
      <c r="B8" s="22">
        <v>0</v>
      </c>
      <c r="C8" s="22">
        <v>0</v>
      </c>
      <c r="D8" s="22">
        <f>'APR 2018'!H9</f>
        <v>325143.15000000002</v>
      </c>
      <c r="E8" s="44"/>
      <c r="F8" s="45">
        <v>90977403.900000006</v>
      </c>
      <c r="G8" s="45">
        <v>100886188.05</v>
      </c>
      <c r="H8" s="45">
        <v>108380564.31</v>
      </c>
      <c r="I8" s="45">
        <v>123379420.14</v>
      </c>
      <c r="J8" s="45">
        <v>119430471.77</v>
      </c>
      <c r="K8" s="45">
        <v>122251503.3</v>
      </c>
    </row>
    <row r="9" spans="1:11" s="18" customFormat="1" ht="24.95" customHeight="1" x14ac:dyDescent="0.3">
      <c r="A9" s="22">
        <f>'APR 2018'!D10</f>
        <v>2800939084.4899998</v>
      </c>
      <c r="B9" s="22">
        <f>'APR 2018'!E10</f>
        <v>113902136.19</v>
      </c>
      <c r="C9" s="22">
        <v>0</v>
      </c>
      <c r="D9" s="22">
        <f>'APR 2018'!H10</f>
        <v>2680627.23</v>
      </c>
      <c r="E9" s="44"/>
      <c r="F9" s="45">
        <v>2624719033</v>
      </c>
      <c r="G9" s="45">
        <v>2756712172.6900001</v>
      </c>
      <c r="H9" s="45">
        <v>3053071827.2200003</v>
      </c>
      <c r="I9" s="45">
        <v>2973618504.1100001</v>
      </c>
      <c r="J9" s="45">
        <v>2843224066.1400003</v>
      </c>
      <c r="K9" s="45">
        <v>2891005284.3299999</v>
      </c>
    </row>
    <row r="10" spans="1:11" s="18" customFormat="1" ht="24.95" customHeight="1" x14ac:dyDescent="0.3">
      <c r="A10" s="22">
        <f>'APR 2018'!D11</f>
        <v>108507066.17</v>
      </c>
      <c r="B10" s="22">
        <f>'APR 2018'!E11</f>
        <v>3062919.6</v>
      </c>
      <c r="C10" s="22">
        <v>0</v>
      </c>
      <c r="D10" s="22">
        <f>'APR 2018'!H11</f>
        <v>29351.65</v>
      </c>
      <c r="E10" s="44"/>
      <c r="F10" s="45">
        <v>83402537.280000001</v>
      </c>
      <c r="G10" s="45">
        <v>78819845.049999997</v>
      </c>
      <c r="H10" s="45">
        <v>100983207.82000001</v>
      </c>
      <c r="I10" s="45">
        <v>120115851.91</v>
      </c>
      <c r="J10" s="45">
        <v>111958689.15000001</v>
      </c>
      <c r="K10" s="45">
        <v>105894092.64</v>
      </c>
    </row>
    <row r="11" spans="1:11" s="18" customFormat="1" ht="24.95" customHeight="1" x14ac:dyDescent="0.3">
      <c r="A11" s="22">
        <f>'APR 2018'!D12</f>
        <v>0</v>
      </c>
      <c r="B11" s="22">
        <f>'APR 2018'!E12</f>
        <v>97494376.070000008</v>
      </c>
      <c r="C11" s="22">
        <f>'APR 2018'!F12</f>
        <v>473183326.32999998</v>
      </c>
      <c r="D11" s="22">
        <f>'APR 2018'!H12</f>
        <v>66593.919999999998</v>
      </c>
      <c r="E11" s="44"/>
      <c r="F11" s="45">
        <v>507894993.93000007</v>
      </c>
      <c r="G11" s="45">
        <v>526880127.44000006</v>
      </c>
      <c r="H11" s="45">
        <v>543893750.70000005</v>
      </c>
      <c r="I11" s="45">
        <v>544071078.5</v>
      </c>
      <c r="J11" s="45">
        <v>548308774.07000005</v>
      </c>
      <c r="K11" s="45">
        <v>567564760.99999988</v>
      </c>
    </row>
    <row r="12" spans="1:11" s="18" customFormat="1" ht="24.95" customHeight="1" thickBot="1" x14ac:dyDescent="0.35">
      <c r="A12" s="30">
        <f>SUM(A4:A11)</f>
        <v>5916812401.3199997</v>
      </c>
      <c r="B12" s="30">
        <f>SUM(B4:B11)</f>
        <v>236436196.19</v>
      </c>
      <c r="C12" s="30">
        <f>SUM(C4:C11)</f>
        <v>473183326.32999998</v>
      </c>
      <c r="D12" s="30">
        <f>SUM(D4:D11)</f>
        <v>59989270.559999995</v>
      </c>
      <c r="E12" s="44"/>
      <c r="F12" s="43">
        <f t="shared" ref="F12:K12" si="0">SUM(F4:F11)</f>
        <v>5693600846.8400002</v>
      </c>
      <c r="G12" s="43">
        <f t="shared" si="0"/>
        <v>5922585158.8400002</v>
      </c>
      <c r="H12" s="43">
        <f t="shared" si="0"/>
        <v>6622511401.1099997</v>
      </c>
      <c r="I12" s="43">
        <f t="shared" si="0"/>
        <v>6530678114.8699999</v>
      </c>
      <c r="J12" s="43">
        <f t="shared" si="0"/>
        <v>6292081212.2299995</v>
      </c>
      <c r="K12" s="43">
        <f t="shared" si="0"/>
        <v>6623939625.3900003</v>
      </c>
    </row>
    <row r="13" spans="1:11" ht="16.5" x14ac:dyDescent="0.3">
      <c r="E13" s="42"/>
    </row>
    <row r="14" spans="1:11" x14ac:dyDescent="0.25">
      <c r="B14" s="41">
        <v>43040</v>
      </c>
      <c r="C14" s="41">
        <v>43070</v>
      </c>
      <c r="D14" s="41">
        <v>43101</v>
      </c>
      <c r="E14" s="41">
        <v>43132</v>
      </c>
      <c r="F14" s="41">
        <v>43160</v>
      </c>
      <c r="G14" s="41">
        <v>43191</v>
      </c>
      <c r="J14" s="50"/>
    </row>
    <row r="15" spans="1:11" x14ac:dyDescent="0.25">
      <c r="A15" s="41" t="s">
        <v>36</v>
      </c>
      <c r="B15" s="40">
        <v>5110642525.25</v>
      </c>
      <c r="C15" s="40">
        <v>5320268313.3699999</v>
      </c>
      <c r="D15" s="40">
        <v>6042563240.5600004</v>
      </c>
      <c r="E15" s="40">
        <v>5921870729.4299994</v>
      </c>
      <c r="F15" s="40">
        <v>5680580702.1100006</v>
      </c>
      <c r="G15" s="40">
        <v>5916812401.3199997</v>
      </c>
    </row>
    <row r="16" spans="1:11" x14ac:dyDescent="0.25">
      <c r="A16" s="41" t="s">
        <v>35</v>
      </c>
      <c r="B16" s="40">
        <v>173439889.63999999</v>
      </c>
      <c r="C16" s="40">
        <v>180659120.84999999</v>
      </c>
      <c r="D16" s="40">
        <v>136904370.34999999</v>
      </c>
      <c r="E16" s="40">
        <v>151252495.09999999</v>
      </c>
      <c r="F16" s="40">
        <v>178223610.44</v>
      </c>
      <c r="G16" s="40">
        <v>236436196.19</v>
      </c>
    </row>
    <row r="17" spans="1:7" x14ac:dyDescent="0.25">
      <c r="A17" s="41" t="s">
        <v>34</v>
      </c>
      <c r="B17" s="40">
        <v>445730865.14999998</v>
      </c>
      <c r="C17" s="40">
        <v>461893095.23000002</v>
      </c>
      <c r="D17" s="40">
        <v>461893095.23000002</v>
      </c>
      <c r="E17" s="40">
        <v>464176980.33999997</v>
      </c>
      <c r="F17" s="40">
        <v>461242108.33999997</v>
      </c>
      <c r="G17" s="40">
        <v>473183326.32999998</v>
      </c>
    </row>
    <row r="18" spans="1:7" x14ac:dyDescent="0.25">
      <c r="A18" s="41" t="s">
        <v>33</v>
      </c>
      <c r="B18" s="40">
        <v>47372189.57</v>
      </c>
      <c r="C18" s="40">
        <v>38551656.850000001</v>
      </c>
      <c r="D18" s="40">
        <v>38893765.130000003</v>
      </c>
      <c r="E18" s="40">
        <v>64897422.630000003</v>
      </c>
      <c r="F18" s="40">
        <v>47114040.719999991</v>
      </c>
      <c r="G18" s="40">
        <v>59989270.559999995</v>
      </c>
    </row>
    <row r="19" spans="1:7" x14ac:dyDescent="0.25">
      <c r="B19" s="39">
        <f t="shared" ref="B19:G19" si="1">SUM(B15:B18)</f>
        <v>5777185469.6099997</v>
      </c>
      <c r="C19" s="39">
        <f t="shared" si="1"/>
        <v>6001372186.3000011</v>
      </c>
      <c r="D19" s="39">
        <f t="shared" si="1"/>
        <v>6680254471.2700014</v>
      </c>
      <c r="E19" s="39">
        <f t="shared" si="1"/>
        <v>6602197627.5</v>
      </c>
      <c r="F19" s="39">
        <f t="shared" si="1"/>
        <v>6367160461.6100006</v>
      </c>
      <c r="G19" s="39">
        <f t="shared" si="1"/>
        <v>6686421194.3999996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28" sqref="N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APR 2018</vt:lpstr>
      <vt:lpstr>Trend </vt:lpstr>
      <vt:lpstr>AprCharts </vt:lpstr>
      <vt:lpstr>'APR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2018-05-28T09:16:00Z</dcterms:modified>
</cp:coreProperties>
</file>