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0" yWindow="0" windowWidth="11970" windowHeight="8220"/>
  </bookViews>
  <sheets>
    <sheet name="MAY 2021" sheetId="1" r:id="rId1"/>
    <sheet name="Market Share" sheetId="2" r:id="rId2"/>
    <sheet name="Unit Holders" sheetId="3" r:id="rId3"/>
    <sheet name="NAV Comparison April &amp; May'21" sheetId="4" r:id="rId4"/>
  </sheets>
  <calcPr calcId="162913"/>
</workbook>
</file>

<file path=xl/calcChain.xml><?xml version="1.0" encoding="utf-8"?>
<calcChain xmlns="http://schemas.openxmlformats.org/spreadsheetml/2006/main">
  <c r="W112" i="1" l="1"/>
  <c r="S125" i="1"/>
  <c r="P83" i="1"/>
  <c r="P72" i="1"/>
  <c r="Q126" i="1" l="1"/>
  <c r="S120" i="1" l="1"/>
  <c r="W93" i="1" l="1"/>
  <c r="V93" i="1"/>
  <c r="U93" i="1"/>
  <c r="T93" i="1"/>
  <c r="S93" i="1"/>
  <c r="R93" i="1"/>
  <c r="P93" i="1"/>
  <c r="W87" i="1" l="1"/>
  <c r="V87" i="1"/>
  <c r="U87" i="1"/>
  <c r="T87" i="1"/>
  <c r="S87" i="1"/>
  <c r="W124" i="1"/>
  <c r="V124" i="1"/>
  <c r="U124" i="1"/>
  <c r="T124" i="1"/>
  <c r="S124" i="1"/>
  <c r="R124" i="1"/>
  <c r="O126" i="1"/>
  <c r="P124" i="1" s="1"/>
  <c r="W86" i="1" l="1"/>
  <c r="V86" i="1"/>
  <c r="U86" i="1"/>
  <c r="T86" i="1"/>
  <c r="S86" i="1"/>
  <c r="Z126" i="1" l="1"/>
  <c r="S126" i="1"/>
  <c r="W125" i="1"/>
  <c r="V125" i="1"/>
  <c r="U125" i="1"/>
  <c r="T125" i="1"/>
  <c r="R125" i="1"/>
  <c r="P125" i="1"/>
  <c r="W123" i="1"/>
  <c r="V123" i="1"/>
  <c r="U123" i="1"/>
  <c r="T123" i="1"/>
  <c r="S123" i="1"/>
  <c r="R123" i="1"/>
  <c r="P123" i="1"/>
  <c r="W122" i="1"/>
  <c r="V122" i="1"/>
  <c r="U122" i="1"/>
  <c r="T122" i="1"/>
  <c r="S122" i="1"/>
  <c r="R122" i="1"/>
  <c r="P122" i="1"/>
  <c r="W121" i="1"/>
  <c r="V121" i="1"/>
  <c r="U121" i="1"/>
  <c r="T121" i="1"/>
  <c r="S121" i="1"/>
  <c r="R121" i="1"/>
  <c r="P121" i="1"/>
  <c r="W120" i="1"/>
  <c r="V120" i="1"/>
  <c r="U120" i="1"/>
  <c r="T120" i="1"/>
  <c r="R120" i="1"/>
  <c r="P120" i="1"/>
  <c r="W119" i="1"/>
  <c r="V119" i="1"/>
  <c r="U119" i="1"/>
  <c r="T119" i="1"/>
  <c r="S119" i="1"/>
  <c r="R119" i="1"/>
  <c r="P119" i="1"/>
  <c r="Z117" i="1"/>
  <c r="Q117" i="1"/>
  <c r="R116" i="1" s="1"/>
  <c r="O117" i="1"/>
  <c r="W116" i="1"/>
  <c r="V116" i="1"/>
  <c r="U116" i="1"/>
  <c r="T116" i="1"/>
  <c r="S116" i="1"/>
  <c r="W115" i="1"/>
  <c r="V115" i="1"/>
  <c r="U115" i="1"/>
  <c r="T115" i="1"/>
  <c r="S115" i="1"/>
  <c r="W114" i="1"/>
  <c r="V114" i="1"/>
  <c r="U114" i="1"/>
  <c r="T114" i="1"/>
  <c r="S114" i="1"/>
  <c r="W113" i="1"/>
  <c r="V113" i="1"/>
  <c r="U113" i="1"/>
  <c r="T113" i="1"/>
  <c r="S113" i="1"/>
  <c r="V112" i="1"/>
  <c r="U112" i="1"/>
  <c r="T112" i="1"/>
  <c r="S112" i="1"/>
  <c r="R112" i="1"/>
  <c r="W111" i="1"/>
  <c r="V111" i="1"/>
  <c r="U111" i="1"/>
  <c r="T111" i="1"/>
  <c r="S111" i="1"/>
  <c r="W110" i="1"/>
  <c r="V110" i="1"/>
  <c r="U110" i="1"/>
  <c r="T110" i="1"/>
  <c r="S110" i="1"/>
  <c r="W109" i="1"/>
  <c r="V109" i="1"/>
  <c r="U109" i="1"/>
  <c r="T109" i="1"/>
  <c r="S109" i="1"/>
  <c r="W108" i="1"/>
  <c r="V108" i="1"/>
  <c r="U108" i="1"/>
  <c r="T108" i="1"/>
  <c r="S108" i="1"/>
  <c r="W107" i="1"/>
  <c r="V107" i="1"/>
  <c r="U107" i="1"/>
  <c r="T107" i="1"/>
  <c r="S107" i="1"/>
  <c r="R107" i="1"/>
  <c r="W106" i="1"/>
  <c r="V106" i="1"/>
  <c r="U106" i="1"/>
  <c r="T106" i="1"/>
  <c r="S106" i="1"/>
  <c r="W105" i="1"/>
  <c r="V105" i="1"/>
  <c r="U105" i="1"/>
  <c r="T105" i="1"/>
  <c r="S105" i="1"/>
  <c r="R105" i="1"/>
  <c r="W104" i="1"/>
  <c r="V104" i="1"/>
  <c r="U104" i="1"/>
  <c r="T104" i="1"/>
  <c r="S104" i="1"/>
  <c r="R104" i="1"/>
  <c r="W103" i="1"/>
  <c r="V103" i="1"/>
  <c r="U103" i="1"/>
  <c r="T103" i="1"/>
  <c r="S103" i="1"/>
  <c r="W102" i="1"/>
  <c r="V102" i="1"/>
  <c r="U102" i="1"/>
  <c r="T102" i="1"/>
  <c r="S102" i="1"/>
  <c r="R102" i="1"/>
  <c r="W101" i="1"/>
  <c r="V101" i="1"/>
  <c r="U101" i="1"/>
  <c r="T101" i="1"/>
  <c r="S101" i="1"/>
  <c r="W100" i="1"/>
  <c r="V100" i="1"/>
  <c r="U100" i="1"/>
  <c r="T100" i="1"/>
  <c r="S100" i="1"/>
  <c r="R100" i="1"/>
  <c r="W99" i="1"/>
  <c r="V99" i="1"/>
  <c r="U99" i="1"/>
  <c r="T99" i="1"/>
  <c r="S99" i="1"/>
  <c r="R99" i="1"/>
  <c r="W98" i="1"/>
  <c r="V98" i="1"/>
  <c r="U98" i="1"/>
  <c r="T98" i="1"/>
  <c r="S98" i="1"/>
  <c r="R98" i="1"/>
  <c r="W97" i="1"/>
  <c r="V97" i="1"/>
  <c r="U97" i="1"/>
  <c r="T97" i="1"/>
  <c r="S97" i="1"/>
  <c r="R97" i="1"/>
  <c r="Z95" i="1"/>
  <c r="Q95" i="1"/>
  <c r="R92" i="1" s="1"/>
  <c r="O95" i="1"/>
  <c r="P91" i="1" s="1"/>
  <c r="W94" i="1"/>
  <c r="V94" i="1"/>
  <c r="U94" i="1"/>
  <c r="T94" i="1"/>
  <c r="S94" i="1"/>
  <c r="W92" i="1"/>
  <c r="V92" i="1"/>
  <c r="U92" i="1"/>
  <c r="T92" i="1"/>
  <c r="S92" i="1"/>
  <c r="W91" i="1"/>
  <c r="V91" i="1"/>
  <c r="U91" i="1"/>
  <c r="T91" i="1"/>
  <c r="S91" i="1"/>
  <c r="Z89" i="1"/>
  <c r="Q89" i="1"/>
  <c r="R87" i="1" s="1"/>
  <c r="O89" i="1"/>
  <c r="P65" i="1" s="1"/>
  <c r="W88" i="1"/>
  <c r="V88" i="1"/>
  <c r="U88" i="1"/>
  <c r="T88" i="1"/>
  <c r="S88" i="1"/>
  <c r="W85" i="1"/>
  <c r="V85" i="1"/>
  <c r="U85" i="1"/>
  <c r="T85" i="1"/>
  <c r="S85" i="1"/>
  <c r="W84" i="1"/>
  <c r="V84" i="1"/>
  <c r="U84" i="1"/>
  <c r="T84" i="1"/>
  <c r="S84" i="1"/>
  <c r="W83" i="1"/>
  <c r="V83" i="1"/>
  <c r="U83" i="1"/>
  <c r="T83" i="1"/>
  <c r="S83" i="1"/>
  <c r="W82" i="1"/>
  <c r="V82" i="1"/>
  <c r="U82" i="1"/>
  <c r="T82" i="1"/>
  <c r="S82" i="1"/>
  <c r="W81" i="1"/>
  <c r="V81" i="1"/>
  <c r="U81" i="1"/>
  <c r="T81" i="1"/>
  <c r="S81" i="1"/>
  <c r="W80" i="1"/>
  <c r="V80" i="1"/>
  <c r="U80" i="1"/>
  <c r="T80" i="1"/>
  <c r="S80" i="1"/>
  <c r="W79" i="1"/>
  <c r="V79" i="1"/>
  <c r="U79" i="1"/>
  <c r="T79" i="1"/>
  <c r="S79" i="1"/>
  <c r="W78" i="1"/>
  <c r="V78" i="1"/>
  <c r="U78" i="1"/>
  <c r="T78" i="1"/>
  <c r="S78" i="1"/>
  <c r="W77" i="1"/>
  <c r="V77" i="1"/>
  <c r="U77" i="1"/>
  <c r="T77" i="1"/>
  <c r="S77" i="1"/>
  <c r="W76" i="1"/>
  <c r="V76" i="1"/>
  <c r="U76" i="1"/>
  <c r="T76" i="1"/>
  <c r="S76" i="1"/>
  <c r="W75" i="1"/>
  <c r="V75" i="1"/>
  <c r="U75" i="1"/>
  <c r="T75" i="1"/>
  <c r="S75" i="1"/>
  <c r="W74" i="1"/>
  <c r="V74" i="1"/>
  <c r="U74" i="1"/>
  <c r="T74" i="1"/>
  <c r="S74" i="1"/>
  <c r="W73" i="1"/>
  <c r="V73" i="1"/>
  <c r="U73" i="1"/>
  <c r="T73" i="1"/>
  <c r="S73" i="1"/>
  <c r="W72" i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W69" i="1"/>
  <c r="V69" i="1"/>
  <c r="U69" i="1"/>
  <c r="T69" i="1"/>
  <c r="S69" i="1"/>
  <c r="W68" i="1"/>
  <c r="V68" i="1"/>
  <c r="U68" i="1"/>
  <c r="T68" i="1"/>
  <c r="S68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W64" i="1"/>
  <c r="V64" i="1"/>
  <c r="U64" i="1"/>
  <c r="T64" i="1"/>
  <c r="S64" i="1"/>
  <c r="W63" i="1"/>
  <c r="V63" i="1"/>
  <c r="U63" i="1"/>
  <c r="T63" i="1"/>
  <c r="S63" i="1"/>
  <c r="W62" i="1"/>
  <c r="V62" i="1"/>
  <c r="U62" i="1"/>
  <c r="T62" i="1"/>
  <c r="S62" i="1"/>
  <c r="W61" i="1"/>
  <c r="V61" i="1"/>
  <c r="U61" i="1"/>
  <c r="T61" i="1"/>
  <c r="S61" i="1"/>
  <c r="Z59" i="1"/>
  <c r="Q59" i="1"/>
  <c r="R55" i="1" s="1"/>
  <c r="O59" i="1"/>
  <c r="P55" i="1" s="1"/>
  <c r="W58" i="1"/>
  <c r="V58" i="1"/>
  <c r="U58" i="1"/>
  <c r="T58" i="1"/>
  <c r="S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P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W50" i="1"/>
  <c r="V50" i="1"/>
  <c r="U50" i="1"/>
  <c r="T50" i="1"/>
  <c r="S50" i="1"/>
  <c r="W49" i="1"/>
  <c r="V49" i="1"/>
  <c r="U49" i="1"/>
  <c r="T49" i="1"/>
  <c r="S49" i="1"/>
  <c r="Z47" i="1"/>
  <c r="Q47" i="1"/>
  <c r="R39" i="1" s="1"/>
  <c r="O47" i="1"/>
  <c r="P36" i="1" s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Z19" i="1"/>
  <c r="Q19" i="1"/>
  <c r="R15" i="1" s="1"/>
  <c r="O19" i="1"/>
  <c r="P15" i="1" s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P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P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P4" i="1"/>
  <c r="P105" i="1" l="1"/>
  <c r="P107" i="1"/>
  <c r="P97" i="1"/>
  <c r="P111" i="1"/>
  <c r="P106" i="1"/>
  <c r="P104" i="1"/>
  <c r="P113" i="1"/>
  <c r="P109" i="1"/>
  <c r="P112" i="1"/>
  <c r="R103" i="1"/>
  <c r="R108" i="1"/>
  <c r="P101" i="1"/>
  <c r="R101" i="1"/>
  <c r="R106" i="1"/>
  <c r="R66" i="1"/>
  <c r="P77" i="1"/>
  <c r="P62" i="1"/>
  <c r="R50" i="1"/>
  <c r="R54" i="1"/>
  <c r="R109" i="1"/>
  <c r="R110" i="1"/>
  <c r="R111" i="1"/>
  <c r="R113" i="1"/>
  <c r="R114" i="1"/>
  <c r="R115" i="1"/>
  <c r="R58" i="1"/>
  <c r="P51" i="1"/>
  <c r="P52" i="1"/>
  <c r="P92" i="1"/>
  <c r="R94" i="1"/>
  <c r="R91" i="1"/>
  <c r="P73" i="1"/>
  <c r="P87" i="1"/>
  <c r="P82" i="1"/>
  <c r="P66" i="1"/>
  <c r="R30" i="1"/>
  <c r="R22" i="1"/>
  <c r="P27" i="1"/>
  <c r="P23" i="1"/>
  <c r="P26" i="1"/>
  <c r="P40" i="1"/>
  <c r="P43" i="1"/>
  <c r="P25" i="1"/>
  <c r="P29" i="1"/>
  <c r="P39" i="1"/>
  <c r="P24" i="1"/>
  <c r="P28" i="1"/>
  <c r="P30" i="1"/>
  <c r="P42" i="1"/>
  <c r="P32" i="1"/>
  <c r="P35" i="1"/>
  <c r="P22" i="1"/>
  <c r="P31" i="1"/>
  <c r="R38" i="1"/>
  <c r="P70" i="1"/>
  <c r="P86" i="1"/>
  <c r="R80" i="1"/>
  <c r="R86" i="1"/>
  <c r="P56" i="1"/>
  <c r="P44" i="1"/>
  <c r="P46" i="1"/>
  <c r="Z127" i="1"/>
  <c r="P21" i="1"/>
  <c r="P34" i="1"/>
  <c r="P38" i="1"/>
  <c r="P50" i="1"/>
  <c r="P63" i="1"/>
  <c r="R64" i="1"/>
  <c r="P71" i="1"/>
  <c r="P76" i="1"/>
  <c r="P81" i="1"/>
  <c r="P85" i="1"/>
  <c r="P102" i="1"/>
  <c r="P110" i="1"/>
  <c r="R10" i="1"/>
  <c r="P6" i="1"/>
  <c r="R71" i="1"/>
  <c r="R85" i="1"/>
  <c r="R6" i="1"/>
  <c r="R14" i="1"/>
  <c r="P17" i="1"/>
  <c r="P33" i="1"/>
  <c r="P37" i="1"/>
  <c r="P49" i="1"/>
  <c r="P61" i="1"/>
  <c r="R62" i="1"/>
  <c r="P69" i="1"/>
  <c r="R70" i="1"/>
  <c r="P75" i="1"/>
  <c r="P80" i="1"/>
  <c r="P84" i="1"/>
  <c r="P100" i="1"/>
  <c r="P108" i="1"/>
  <c r="P116" i="1"/>
  <c r="S117" i="1"/>
  <c r="P5" i="1"/>
  <c r="P9" i="1"/>
  <c r="P13" i="1"/>
  <c r="P41" i="1"/>
  <c r="P45" i="1"/>
  <c r="P53" i="1"/>
  <c r="P57" i="1"/>
  <c r="R61" i="1"/>
  <c r="P68" i="1"/>
  <c r="R69" i="1"/>
  <c r="P74" i="1"/>
  <c r="P79" i="1"/>
  <c r="P99" i="1"/>
  <c r="P115" i="1"/>
  <c r="P14" i="1"/>
  <c r="R63" i="1"/>
  <c r="P67" i="1"/>
  <c r="R68" i="1"/>
  <c r="R74" i="1"/>
  <c r="P78" i="1"/>
  <c r="R79" i="1"/>
  <c r="P98" i="1"/>
  <c r="P114" i="1"/>
  <c r="R67" i="1"/>
  <c r="R78" i="1"/>
  <c r="P11" i="1"/>
  <c r="P64" i="1"/>
  <c r="R65" i="1"/>
  <c r="R82" i="1"/>
  <c r="R88" i="1"/>
  <c r="P103" i="1"/>
  <c r="R5" i="1"/>
  <c r="R13" i="1"/>
  <c r="R21" i="1"/>
  <c r="R29" i="1"/>
  <c r="R37" i="1"/>
  <c r="R45" i="1"/>
  <c r="R53" i="1"/>
  <c r="R77" i="1"/>
  <c r="R84" i="1"/>
  <c r="S89" i="1"/>
  <c r="R28" i="1"/>
  <c r="R36" i="1"/>
  <c r="R44" i="1"/>
  <c r="S47" i="1"/>
  <c r="R52" i="1"/>
  <c r="R76" i="1"/>
  <c r="R83" i="1"/>
  <c r="R4" i="1"/>
  <c r="R12" i="1"/>
  <c r="P10" i="1"/>
  <c r="R11" i="1"/>
  <c r="P18" i="1"/>
  <c r="R27" i="1"/>
  <c r="R35" i="1"/>
  <c r="R43" i="1"/>
  <c r="R51" i="1"/>
  <c r="P58" i="1"/>
  <c r="R75" i="1"/>
  <c r="S95" i="1"/>
  <c r="R18" i="1"/>
  <c r="R34" i="1"/>
  <c r="R42" i="1"/>
  <c r="R26" i="1"/>
  <c r="R9" i="1"/>
  <c r="P16" i="1"/>
  <c r="R17" i="1"/>
  <c r="R25" i="1"/>
  <c r="R33" i="1"/>
  <c r="R41" i="1"/>
  <c r="R49" i="1"/>
  <c r="R57" i="1"/>
  <c r="R73" i="1"/>
  <c r="R81" i="1"/>
  <c r="O127" i="1"/>
  <c r="R46" i="1"/>
  <c r="P7" i="1"/>
  <c r="R8" i="1"/>
  <c r="R16" i="1"/>
  <c r="S19" i="1"/>
  <c r="R24" i="1"/>
  <c r="R32" i="1"/>
  <c r="R40" i="1"/>
  <c r="R56" i="1"/>
  <c r="S59" i="1"/>
  <c r="R72" i="1"/>
  <c r="P88" i="1"/>
  <c r="Q127" i="1"/>
  <c r="R19" i="1" s="1"/>
  <c r="R7" i="1"/>
  <c r="R23" i="1"/>
  <c r="R31" i="1"/>
  <c r="P94" i="1"/>
  <c r="R117" i="1" l="1"/>
  <c r="P47" i="1"/>
  <c r="P117" i="1"/>
  <c r="P126" i="1"/>
  <c r="P19" i="1"/>
  <c r="P89" i="1"/>
  <c r="S127" i="1"/>
  <c r="R126" i="1"/>
  <c r="R95" i="1"/>
  <c r="R89" i="1"/>
  <c r="R59" i="1"/>
  <c r="P59" i="1"/>
  <c r="R47" i="1"/>
  <c r="P95" i="1"/>
</calcChain>
</file>

<file path=xl/sharedStrings.xml><?xml version="1.0" encoding="utf-8"?>
<sst xmlns="http://schemas.openxmlformats.org/spreadsheetml/2006/main" count="283" uniqueCount="201">
  <si>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</si>
  <si>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</si>
  <si>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</si>
  <si>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</si>
  <si>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</si>
  <si>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</si>
  <si>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</si>
  <si>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</si>
  <si>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</si>
  <si>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</si>
  <si>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</si>
  <si>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</si>
  <si>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</si>
  <si>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</si>
  <si>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NET ASSET VALUE  (N) PREVIOUS (APRIL)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</si>
  <si>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</si>
  <si>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</si>
  <si>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</si>
  <si>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</si>
  <si>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</si>
  <si>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</si>
  <si>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</si>
  <si>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</si>
  <si>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</si>
  <si>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</si>
  <si>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</si>
  <si>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</si>
  <si>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</si>
  <si>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</si>
  <si>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</si>
  <si>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</si>
  <si>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</si>
  <si>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</si>
  <si>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</si>
  <si>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</si>
  <si>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</si>
  <si>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</si>
  <si>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</si>
  <si>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</si>
  <si>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</si>
  <si>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</si>
  <si>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</si>
  <si>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</si>
  <si>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</si>
  <si>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</si>
  <si>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</si>
  <si>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</si>
  <si>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</si>
  <si>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</si>
  <si>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</si>
  <si>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</si>
  <si>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</si>
  <si>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</si>
  <si>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</si>
  <si>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</si>
  <si>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</si>
  <si>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</si>
  <si>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</si>
  <si>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</si>
  <si>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</si>
  <si>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</si>
  <si>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</si>
  <si>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</si>
  <si>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</si>
  <si>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</si>
  <si>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</si>
  <si>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</si>
  <si>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</si>
  <si>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</si>
  <si>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</si>
  <si>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</si>
  <si>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</si>
  <si>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</si>
  <si>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</si>
  <si>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</si>
  <si>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</si>
  <si>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</si>
  <si>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</si>
  <si>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</si>
  <si>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</si>
  <si>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</si>
  <si>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</si>
  <si>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</si>
  <si>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</si>
  <si>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</si>
  <si>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</si>
  <si>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</si>
  <si>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</si>
  <si>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</si>
  <si>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</si>
  <si>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</si>
  <si>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</si>
  <si>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</si>
  <si>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</si>
  <si>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</si>
  <si>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</si>
  <si>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</si>
  <si>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</si>
  <si>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</si>
  <si>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</si>
  <si>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</si>
  <si>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</si>
  <si>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</si>
  <si>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</si>
  <si>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</si>
  <si>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</si>
  <si>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</si>
  <si>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</si>
  <si>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</si>
  <si>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</si>
  <si>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</si>
  <si>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</si>
  <si>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</si>
  <si>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</si>
  <si>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</si>
  <si>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</si>
  <si>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</si>
  <si>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</si>
  <si>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</si>
  <si>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61,669,702.29</t>
  </si>
  <si>
    <t>SFS Capital Nigeria Ltd</t>
  </si>
  <si>
    <t>SFS Fixed Income Fund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</si>
  <si>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</si>
  <si>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</si>
  <si>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</si>
  <si>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</si>
  <si>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</si>
  <si>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</si>
  <si>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</si>
  <si>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</si>
  <si>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</si>
  <si>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</si>
  <si>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</si>
  <si>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</si>
  <si>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</si>
  <si>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</si>
  <si>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</si>
  <si>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</si>
  <si>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</si>
  <si>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</si>
  <si>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</si>
  <si>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</si>
  <si>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</si>
  <si>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</si>
  <si>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</si>
  <si>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</si>
  <si>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436,992,828.95k</t>
  </si>
  <si>
    <t>126,991,611.81k</t>
  </si>
  <si>
    <t>2,273,302,951.84k</t>
  </si>
  <si>
    <t>2991446.45k</t>
  </si>
  <si>
    <t>Union Homes REITS</t>
  </si>
  <si>
    <t xml:space="preserve"> 9,932,058,627.40k </t>
  </si>
  <si>
    <t>209,093,749.01k</t>
  </si>
  <si>
    <t>10,486,562,168.15k</t>
  </si>
  <si>
    <t>14,476,526.53k</t>
  </si>
  <si>
    <t>UPDC Real Estate Investment Fund</t>
  </si>
  <si>
    <t>Nigeria Real Estate Investment Trust</t>
  </si>
  <si>
    <t>MIXED/BALANCED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</si>
  <si>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</si>
  <si>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</si>
  <si>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</si>
  <si>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</si>
  <si>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</si>
  <si>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Capital Express Balanced Fund</t>
  </si>
  <si>
    <t>AIICO Balanced Fund</t>
  </si>
  <si>
    <t>FBN Balanced Fund</t>
  </si>
  <si>
    <t>ValuAlliance Value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</si>
  <si>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</si>
  <si>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</si>
  <si>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</si>
  <si>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</si>
  <si>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</si>
  <si>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</si>
  <si>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</si>
  <si>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</si>
  <si>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</si>
  <si>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</si>
  <si>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</si>
  <si>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</si>
  <si>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</si>
  <si>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</si>
  <si>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</si>
  <si>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</si>
  <si>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</si>
  <si>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</si>
  <si>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CardinalStone Asset Mgt. Limited</t>
  </si>
  <si>
    <t>CardinalStone Fixed Income Alpha Fund</t>
  </si>
  <si>
    <t>GDL Income Fund</t>
  </si>
  <si>
    <t>GDL Canary Growth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</si>
  <si>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</si>
  <si>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</si>
  <si>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</si>
  <si>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</si>
  <si>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104,729,707.63</t>
  </si>
  <si>
    <t>9,669,257,825.00</t>
  </si>
  <si>
    <t>36.60</t>
  </si>
  <si>
    <t>317,513,99</t>
  </si>
  <si>
    <t>206,062,666.51</t>
  </si>
  <si>
    <t>Note:</t>
  </si>
  <si>
    <t>*Continental Unit Trust Scheme is Inactive*</t>
  </si>
  <si>
    <t>SPREADSHEET OF REGISTERED MUTUAL FUNDS AS AT 31ST MAY,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</si>
</sst>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15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sz val="12"/>
      <color indexed="8"/>
      <name val="Arial Narrow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7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medium">
        <color indexed="8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1" fillId="0" borderId="0" applyFont="0" applyFill="0" applyBorder="0" applyAlignment="0" applyProtection="0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4" xfId="0" applyNumberFormat="1" applyFont="1" applyFill="1" applyBorder="1" applyAlignment="1">
      <alignment horizontal="center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3" fillId="4" borderId="3" xfId="0" applyNumberFormat="1" applyFont="1" applyFill="1" applyBorder="1" applyAlignment="1"/>
    <xf numFmtId="0" fontId="4" fillId="4" borderId="4" xfId="0" applyNumberFormat="1" applyFont="1" applyFill="1" applyBorder="1" applyAlignment="1">
      <alignment vertical="top" wrapText="1"/>
    </xf>
    <xf numFmtId="49" fontId="1" fillId="4" borderId="4" xfId="0" applyNumberFormat="1" applyFont="1" applyFill="1" applyBorder="1" applyAlignment="1">
      <alignment vertical="top" wrapText="1"/>
    </xf>
    <xf numFmtId="0" fontId="4" fillId="4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/>
    <xf numFmtId="164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wrapText="1"/>
    </xf>
    <xf numFmtId="165" fontId="3" fillId="2" borderId="4" xfId="0" applyNumberFormat="1" applyFont="1" applyFill="1" applyBorder="1" applyAlignment="1"/>
    <xf numFmtId="10" fontId="3" fillId="2" borderId="4" xfId="0" applyNumberFormat="1" applyFont="1" applyFill="1" applyBorder="1" applyAlignment="1"/>
    <xf numFmtId="4" fontId="3" fillId="2" borderId="4" xfId="0" applyNumberFormat="1" applyFont="1" applyFill="1" applyBorder="1" applyAlignment="1"/>
    <xf numFmtId="4" fontId="3" fillId="5" borderId="4" xfId="0" applyNumberFormat="1" applyFont="1" applyFill="1" applyBorder="1" applyAlignment="1"/>
    <xf numFmtId="165" fontId="3" fillId="6" borderId="4" xfId="0" applyNumberFormat="1" applyFont="1" applyFill="1" applyBorder="1" applyAlignment="1">
      <alignment horizontal="left"/>
    </xf>
    <xf numFmtId="10" fontId="3" fillId="7" borderId="4" xfId="0" applyNumberFormat="1" applyFont="1" applyFill="1" applyBorder="1" applyAlignment="1"/>
    <xf numFmtId="165" fontId="3" fillId="8" borderId="4" xfId="0" applyNumberFormat="1" applyFont="1" applyFill="1" applyBorder="1" applyAlignment="1">
      <alignment horizontal="left"/>
    </xf>
    <xf numFmtId="10" fontId="3" fillId="4" borderId="4" xfId="0" applyNumberFormat="1" applyFont="1" applyFill="1" applyBorder="1" applyAlignment="1"/>
    <xf numFmtId="10" fontId="3" fillId="3" borderId="4" xfId="0" applyNumberFormat="1" applyFont="1" applyFill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/>
    <xf numFmtId="4" fontId="3" fillId="2" borderId="5" xfId="0" applyNumberFormat="1" applyFont="1" applyFill="1" applyBorder="1" applyAlignment="1"/>
    <xf numFmtId="165" fontId="5" fillId="2" borderId="6" xfId="0" applyNumberFormat="1" applyFont="1" applyFill="1" applyBorder="1" applyAlignment="1"/>
    <xf numFmtId="49" fontId="3" fillId="2" borderId="4" xfId="0" applyNumberFormat="1" applyFont="1" applyFill="1" applyBorder="1" applyAlignment="1"/>
    <xf numFmtId="165" fontId="3" fillId="2" borderId="4" xfId="0" applyNumberFormat="1" applyFont="1" applyFill="1" applyBorder="1" applyAlignment="1">
      <alignment horizontal="left"/>
    </xf>
    <xf numFmtId="165" fontId="3" fillId="5" borderId="4" xfId="0" applyNumberFormat="1" applyFont="1" applyFill="1" applyBorder="1" applyAlignment="1"/>
    <xf numFmtId="0" fontId="3" fillId="2" borderId="4" xfId="0" applyNumberFormat="1" applyFont="1" applyFill="1" applyBorder="1" applyAlignment="1"/>
    <xf numFmtId="165" fontId="3" fillId="2" borderId="5" xfId="0" applyNumberFormat="1" applyFont="1" applyFill="1" applyBorder="1" applyAlignment="1"/>
    <xf numFmtId="165" fontId="5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4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165" fontId="3" fillId="6" borderId="4" xfId="0" applyNumberFormat="1" applyFont="1" applyFill="1" applyBorder="1" applyAlignment="1"/>
    <xf numFmtId="165" fontId="3" fillId="8" borderId="4" xfId="0" applyNumberFormat="1" applyFont="1" applyFill="1" applyBorder="1" applyAlignment="1"/>
    <xf numFmtId="2" fontId="3" fillId="2" borderId="4" xfId="0" applyNumberFormat="1" applyFont="1" applyFill="1" applyBorder="1" applyAlignment="1"/>
    <xf numFmtId="165" fontId="5" fillId="2" borderId="13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2" borderId="10" xfId="0" applyNumberFormat="1" applyFont="1" applyFill="1" applyBorder="1" applyAlignment="1"/>
    <xf numFmtId="165" fontId="5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3" fillId="5" borderId="4" xfId="0" applyNumberFormat="1" applyFont="1" applyFill="1" applyBorder="1" applyAlignment="1"/>
    <xf numFmtId="165" fontId="1" fillId="2" borderId="6" xfId="0" applyNumberFormat="1" applyFont="1" applyFill="1" applyBorder="1" applyAlignment="1"/>
    <xf numFmtId="165" fontId="3" fillId="5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5" fontId="3" fillId="2" borderId="5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/>
    <xf numFmtId="49" fontId="6" fillId="2" borderId="4" xfId="0" applyNumberFormat="1" applyFont="1" applyFill="1" applyBorder="1" applyAlignment="1">
      <alignment vertical="center" wrapText="1"/>
    </xf>
    <xf numFmtId="165" fontId="6" fillId="2" borderId="4" xfId="0" applyNumberFormat="1" applyFont="1" applyFill="1" applyBorder="1" applyAlignment="1"/>
    <xf numFmtId="165" fontId="6" fillId="5" borderId="4" xfId="0" applyNumberFormat="1" applyFont="1" applyFill="1" applyBorder="1" applyAlignment="1"/>
    <xf numFmtId="10" fontId="6" fillId="4" borderId="4" xfId="0" applyNumberFormat="1" applyFont="1" applyFill="1" applyBorder="1" applyAlignment="1"/>
    <xf numFmtId="10" fontId="6" fillId="3" borderId="4" xfId="0" applyNumberFormat="1" applyFont="1" applyFill="1" applyBorder="1" applyAlignment="1">
      <alignment horizontal="right" vertical="center"/>
    </xf>
    <xf numFmtId="165" fontId="6" fillId="3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/>
    <xf numFmtId="165" fontId="6" fillId="2" borderId="5" xfId="0" applyNumberFormat="1" applyFont="1" applyFill="1" applyBorder="1" applyAlignment="1"/>
    <xf numFmtId="0" fontId="3" fillId="2" borderId="5" xfId="0" applyNumberFormat="1" applyFont="1" applyFill="1" applyBorder="1" applyAlignment="1"/>
    <xf numFmtId="0" fontId="0" fillId="2" borderId="11" xfId="0" applyNumberFormat="1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horizontal="right"/>
    </xf>
    <xf numFmtId="165" fontId="4" fillId="2" borderId="4" xfId="0" applyNumberFormat="1" applyFont="1" applyFill="1" applyBorder="1" applyAlignment="1"/>
    <xf numFmtId="165" fontId="4" fillId="5" borderId="4" xfId="0" applyNumberFormat="1" applyFont="1" applyFill="1" applyBorder="1" applyAlignment="1"/>
    <xf numFmtId="165" fontId="4" fillId="6" borderId="4" xfId="0" applyNumberFormat="1" applyFont="1" applyFill="1" applyBorder="1" applyAlignment="1"/>
    <xf numFmtId="10" fontId="7" fillId="7" borderId="4" xfId="0" applyNumberFormat="1" applyFont="1" applyFill="1" applyBorder="1" applyAlignment="1"/>
    <xf numFmtId="165" fontId="4" fillId="8" borderId="4" xfId="0" applyNumberFormat="1" applyFont="1" applyFill="1" applyBorder="1" applyAlignment="1"/>
    <xf numFmtId="10" fontId="4" fillId="4" borderId="4" xfId="0" applyNumberFormat="1" applyFont="1" applyFill="1" applyBorder="1" applyAlignment="1"/>
    <xf numFmtId="10" fontId="4" fillId="3" borderId="4" xfId="0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/>
    <xf numFmtId="165" fontId="4" fillId="2" borderId="5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3" fillId="4" borderId="4" xfId="0" applyNumberFormat="1" applyFont="1" applyFill="1" applyBorder="1" applyAlignment="1">
      <alignment vertical="top" wrapText="1"/>
    </xf>
    <xf numFmtId="49" fontId="4" fillId="4" borderId="4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165" fontId="3" fillId="5" borderId="4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2" borderId="18" xfId="0" applyNumberFormat="1" applyFont="1" applyFill="1" applyBorder="1" applyAlignment="1"/>
    <xf numFmtId="0" fontId="2" fillId="2" borderId="15" xfId="0" applyNumberFormat="1" applyFont="1" applyFill="1" applyBorder="1" applyAlignment="1"/>
    <xf numFmtId="2" fontId="3" fillId="2" borderId="4" xfId="0" applyNumberFormat="1" applyFont="1" applyFill="1" applyBorder="1" applyAlignment="1">
      <alignment horizontal="right"/>
    </xf>
    <xf numFmtId="0" fontId="0" fillId="2" borderId="14" xfId="0" applyNumberFormat="1" applyFont="1" applyFill="1" applyBorder="1" applyAlignment="1"/>
    <xf numFmtId="2" fontId="3" fillId="2" borderId="5" xfId="0" applyNumberFormat="1" applyFont="1" applyFill="1" applyBorder="1" applyAlignment="1"/>
    <xf numFmtId="0" fontId="2" fillId="2" borderId="7" xfId="0" applyNumberFormat="1" applyFont="1" applyFill="1" applyBorder="1" applyAlignment="1"/>
    <xf numFmtId="4" fontId="3" fillId="2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/>
    <xf numFmtId="4" fontId="3" fillId="8" borderId="4" xfId="0" applyNumberFormat="1" applyFont="1" applyFill="1" applyBorder="1" applyAlignment="1"/>
    <xf numFmtId="0" fontId="2" fillId="2" borderId="14" xfId="0" applyNumberFormat="1" applyFont="1" applyFill="1" applyBorder="1" applyAlignment="1"/>
    <xf numFmtId="49" fontId="3" fillId="2" borderId="4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center" wrapText="1"/>
    </xf>
    <xf numFmtId="165" fontId="4" fillId="2" borderId="4" xfId="0" applyNumberFormat="1" applyFont="1" applyFill="1" applyBorder="1" applyAlignment="1">
      <alignment wrapText="1"/>
    </xf>
    <xf numFmtId="164" fontId="3" fillId="4" borderId="3" xfId="0" applyNumberFormat="1" applyFont="1" applyFill="1" applyBorder="1" applyAlignment="1">
      <alignment horizontal="center" wrapText="1"/>
    </xf>
    <xf numFmtId="165" fontId="3" fillId="4" borderId="4" xfId="0" applyNumberFormat="1" applyFont="1" applyFill="1" applyBorder="1" applyAlignment="1">
      <alignment wrapText="1"/>
    </xf>
    <xf numFmtId="49" fontId="4" fillId="4" borderId="4" xfId="0" applyNumberFormat="1" applyFont="1" applyFill="1" applyBorder="1" applyAlignment="1">
      <alignment horizontal="left" vertical="top" wrapText="1"/>
    </xf>
    <xf numFmtId="165" fontId="3" fillId="4" borderId="4" xfId="0" applyNumberFormat="1" applyFont="1" applyFill="1" applyBorder="1" applyAlignment="1"/>
    <xf numFmtId="10" fontId="3" fillId="4" borderId="4" xfId="0" applyNumberFormat="1" applyFont="1" applyFill="1" applyBorder="1" applyAlignment="1">
      <alignment horizontal="right" vertical="center"/>
    </xf>
    <xf numFmtId="165" fontId="3" fillId="4" borderId="4" xfId="0" applyNumberFormat="1" applyFont="1" applyFill="1" applyBorder="1" applyAlignment="1">
      <alignment horizontal="right" vertical="center"/>
    </xf>
    <xf numFmtId="165" fontId="3" fillId="4" borderId="5" xfId="0" applyNumberFormat="1" applyFont="1" applyFill="1" applyBorder="1" applyAlignment="1"/>
    <xf numFmtId="49" fontId="3" fillId="2" borderId="3" xfId="0" applyNumberFormat="1" applyFont="1" applyFill="1" applyBorder="1" applyAlignment="1">
      <alignment horizontal="right" wrapText="1"/>
    </xf>
    <xf numFmtId="165" fontId="6" fillId="2" borderId="4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center" wrapText="1"/>
    </xf>
    <xf numFmtId="165" fontId="3" fillId="2" borderId="5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/>
    <xf numFmtId="165" fontId="3" fillId="2" borderId="5" xfId="0" applyNumberFormat="1" applyFont="1" applyFill="1" applyBorder="1" applyAlignment="1">
      <alignment horizontal="left" wrapText="1"/>
    </xf>
    <xf numFmtId="166" fontId="2" fillId="2" borderId="7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165" fontId="3" fillId="2" borderId="22" xfId="0" applyNumberFormat="1" applyFont="1" applyFill="1" applyBorder="1" applyAlignment="1"/>
    <xf numFmtId="164" fontId="3" fillId="2" borderId="22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23" xfId="0" applyNumberFormat="1" applyFont="1" applyFill="1" applyBorder="1" applyAlignment="1"/>
    <xf numFmtId="49" fontId="3" fillId="2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center"/>
    </xf>
    <xf numFmtId="49" fontId="3" fillId="8" borderId="4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/>
    <xf numFmtId="165" fontId="3" fillId="2" borderId="4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/>
    <xf numFmtId="0" fontId="4" fillId="2" borderId="4" xfId="0" applyNumberFormat="1" applyFont="1" applyFill="1" applyBorder="1" applyAlignment="1"/>
    <xf numFmtId="165" fontId="3" fillId="2" borderId="4" xfId="0" applyNumberFormat="1" applyFont="1" applyFill="1" applyBorder="1" applyAlignment="1">
      <alignment wrapText="1"/>
    </xf>
    <xf numFmtId="166" fontId="3" fillId="2" borderId="4" xfId="0" applyNumberFormat="1" applyFont="1" applyFill="1" applyBorder="1" applyAlignment="1"/>
    <xf numFmtId="165" fontId="3" fillId="2" borderId="5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/>
    <xf numFmtId="4" fontId="2" fillId="2" borderId="7" xfId="0" applyNumberFormat="1" applyFont="1" applyFill="1" applyBorder="1" applyAlignment="1"/>
    <xf numFmtId="165" fontId="3" fillId="2" borderId="5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wrapText="1"/>
    </xf>
    <xf numFmtId="164" fontId="3" fillId="4" borderId="3" xfId="0" applyNumberFormat="1" applyFont="1" applyFill="1" applyBorder="1" applyAlignment="1"/>
    <xf numFmtId="4" fontId="2" fillId="2" borderId="6" xfId="0" applyNumberFormat="1" applyFont="1" applyFill="1" applyBorder="1" applyAlignment="1"/>
    <xf numFmtId="164" fontId="3" fillId="9" borderId="24" xfId="0" applyNumberFormat="1" applyFont="1" applyFill="1" applyBorder="1" applyAlignment="1">
      <alignment horizontal="center" wrapText="1"/>
    </xf>
    <xf numFmtId="165" fontId="3" fillId="9" borderId="25" xfId="0" applyNumberFormat="1" applyFont="1" applyFill="1" applyBorder="1" applyAlignment="1">
      <alignment wrapText="1"/>
    </xf>
    <xf numFmtId="49" fontId="4" fillId="9" borderId="25" xfId="0" applyNumberFormat="1" applyFont="1" applyFill="1" applyBorder="1" applyAlignment="1">
      <alignment horizontal="right"/>
    </xf>
    <xf numFmtId="165" fontId="4" fillId="9" borderId="25" xfId="0" applyNumberFormat="1" applyFont="1" applyFill="1" applyBorder="1" applyAlignment="1"/>
    <xf numFmtId="10" fontId="4" fillId="7" borderId="25" xfId="0" applyNumberFormat="1" applyFont="1" applyFill="1" applyBorder="1" applyAlignment="1"/>
    <xf numFmtId="165" fontId="4" fillId="8" borderId="25" xfId="0" applyNumberFormat="1" applyFont="1" applyFill="1" applyBorder="1" applyAlignment="1"/>
    <xf numFmtId="10" fontId="4" fillId="4" borderId="25" xfId="0" applyNumberFormat="1" applyFont="1" applyFill="1" applyBorder="1" applyAlignment="1"/>
    <xf numFmtId="10" fontId="4" fillId="3" borderId="25" xfId="0" applyNumberFormat="1" applyFont="1" applyFill="1" applyBorder="1" applyAlignment="1">
      <alignment horizontal="right" vertical="center"/>
    </xf>
    <xf numFmtId="165" fontId="4" fillId="3" borderId="25" xfId="0" applyNumberFormat="1" applyFont="1" applyFill="1" applyBorder="1" applyAlignment="1">
      <alignment horizontal="right" vertical="center"/>
    </xf>
    <xf numFmtId="164" fontId="4" fillId="9" borderId="25" xfId="0" applyNumberFormat="1" applyFont="1" applyFill="1" applyBorder="1" applyAlignment="1"/>
    <xf numFmtId="165" fontId="4" fillId="9" borderId="26" xfId="0" applyNumberFormat="1" applyFont="1" applyFill="1" applyBorder="1" applyAlignment="1"/>
    <xf numFmtId="0" fontId="8" fillId="2" borderId="27" xfId="0" applyNumberFormat="1" applyFont="1" applyFill="1" applyBorder="1" applyAlignment="1"/>
    <xf numFmtId="0" fontId="0" fillId="2" borderId="27" xfId="0" applyNumberFormat="1" applyFont="1" applyFill="1" applyBorder="1" applyAlignment="1"/>
    <xf numFmtId="0" fontId="8" fillId="2" borderId="7" xfId="0" applyNumberFormat="1" applyFont="1" applyFill="1" applyBorder="1" applyAlignment="1"/>
    <xf numFmtId="0" fontId="9" fillId="2" borderId="7" xfId="0" applyNumberFormat="1" applyFont="1" applyFill="1" applyBorder="1" applyAlignment="1"/>
    <xf numFmtId="0" fontId="10" fillId="2" borderId="7" xfId="0" applyNumberFormat="1" applyFont="1" applyFill="1" applyBorder="1" applyAlignment="1">
      <alignment horizontal="left"/>
    </xf>
    <xf numFmtId="0" fontId="10" fillId="2" borderId="7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0" fillId="2" borderId="29" xfId="0" applyNumberFormat="1" applyFont="1" applyFill="1" applyBorder="1" applyAlignment="1"/>
    <xf numFmtId="0" fontId="0" fillId="2" borderId="30" xfId="0" applyNumberFormat="1" applyFont="1" applyFill="1" applyBorder="1" applyAlignment="1"/>
    <xf numFmtId="0" fontId="0" fillId="0" borderId="0" xfId="0" applyNumberFormat="1" applyFont="1" applyAlignment="1"/>
    <xf numFmtId="0" fontId="0" fillId="2" borderId="31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32" xfId="0" applyNumberFormat="1" applyFont="1" applyFill="1" applyBorder="1" applyAlignment="1"/>
    <xf numFmtId="0" fontId="0" fillId="2" borderId="33" xfId="0" applyNumberFormat="1" applyFont="1" applyFill="1" applyBorder="1" applyAlignment="1"/>
    <xf numFmtId="43" fontId="3" fillId="5" borderId="4" xfId="1" applyFont="1" applyFill="1" applyBorder="1" applyAlignment="1"/>
    <xf numFmtId="49" fontId="3" fillId="2" borderId="9" xfId="0" applyNumberFormat="1" applyFont="1" applyFill="1" applyBorder="1" applyAlignment="1">
      <alignment wrapText="1"/>
    </xf>
    <xf numFmtId="43" fontId="3" fillId="5" borderId="4" xfId="1" applyFont="1" applyFill="1" applyBorder="1" applyAlignment="1">
      <alignment horizontal="right"/>
    </xf>
    <xf numFmtId="43" fontId="3" fillId="2" borderId="4" xfId="1" applyFont="1" applyFill="1" applyBorder="1" applyAlignment="1">
      <alignment horizontal="left"/>
    </xf>
    <xf numFmtId="165" fontId="3" fillId="2" borderId="4" xfId="0" quotePrefix="1" applyNumberFormat="1" applyFont="1" applyFill="1" applyBorder="1" applyAlignment="1"/>
    <xf numFmtId="165" fontId="3" fillId="2" borderId="4" xfId="0" quotePrefix="1" applyNumberFormat="1" applyFont="1" applyFill="1" applyBorder="1" applyAlignment="1">
      <alignment horizontal="left"/>
    </xf>
    <xf numFmtId="2" fontId="3" fillId="2" borderId="4" xfId="0" quotePrefix="1" applyNumberFormat="1" applyFont="1" applyFill="1" applyBorder="1" applyAlignment="1"/>
    <xf numFmtId="4" fontId="3" fillId="0" borderId="0" xfId="0" applyNumberFormat="1" applyFont="1" applyAlignment="1"/>
    <xf numFmtId="3" fontId="3" fillId="0" borderId="0" xfId="0" applyNumberFormat="1" applyFont="1" applyAlignment="1"/>
    <xf numFmtId="0" fontId="12" fillId="2" borderId="7" xfId="0" applyNumberFormat="1" applyFont="1" applyFill="1" applyBorder="1" applyAlignment="1"/>
    <xf numFmtId="43" fontId="3" fillId="2" borderId="4" xfId="1" applyFont="1" applyFill="1" applyBorder="1" applyAlignment="1"/>
    <xf numFmtId="10" fontId="14" fillId="7" borderId="4" xfId="0" applyNumberFormat="1" applyFont="1" applyFill="1" applyBorder="1" applyAlignment="1"/>
    <xf numFmtId="49" fontId="13" fillId="2" borderId="34" xfId="0" applyNumberFormat="1" applyFont="1" applyFill="1" applyBorder="1" applyAlignment="1">
      <alignment horizontal="center"/>
    </xf>
    <xf numFmtId="0" fontId="13" fillId="2" borderId="35" xfId="0" applyNumberFormat="1" applyFont="1" applyFill="1" applyBorder="1" applyAlignment="1">
      <alignment horizontal="center"/>
    </xf>
    <xf numFmtId="0" fontId="13" fillId="2" borderId="36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11</xdr:col>
      <xdr:colOff>400050</xdr:colOff>
      <xdr:row>21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7639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447675</xdr:colOff>
      <xdr:row>18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84486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13</xdr:col>
      <xdr:colOff>123825</xdr:colOff>
      <xdr:row>19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81050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"/>
  <sheetViews>
    <sheetView showGridLines="0" tabSelected="1" zoomScale="120" zoomScaleNormal="120" workbookViewId="0">
      <pane ySplit="2" topLeftCell="A3" activePane="bottomLeft" state="frozen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.42578125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256" ht="39" customHeight="1" x14ac:dyDescent="0.7">
      <c r="A1" s="178" t="s">
        <v>200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  <c r="IN1" s="163"/>
      <c r="IO1" s="163"/>
      <c r="IP1" s="163"/>
      <c r="IQ1" s="163"/>
      <c r="IR1" s="163"/>
      <c r="IS1" s="163"/>
      <c r="IT1" s="163"/>
      <c r="IU1" s="163"/>
      <c r="IV1" s="163"/>
    </row>
    <row r="2" spans="1:256" ht="54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15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 t="s">
        <v>25</v>
      </c>
      <c r="AB2" s="7"/>
      <c r="AC2" s="8"/>
      <c r="AD2" s="8"/>
      <c r="AE2" s="8"/>
      <c r="AF2" s="9"/>
      <c r="AG2" s="10"/>
      <c r="AH2" s="10"/>
      <c r="AI2" s="10"/>
      <c r="AJ2" s="11"/>
      <c r="AK2" s="9"/>
      <c r="AL2" s="10"/>
      <c r="AM2" s="10"/>
      <c r="AN2" s="10"/>
      <c r="AO2" s="11"/>
      <c r="AP2" s="9"/>
      <c r="AQ2" s="10"/>
      <c r="AR2" s="10"/>
      <c r="AS2" s="10"/>
      <c r="AT2" s="11"/>
    </row>
    <row r="3" spans="1:256" ht="18" customHeight="1" x14ac:dyDescent="0.3">
      <c r="A3" s="12"/>
      <c r="B3" s="13"/>
      <c r="C3" s="14" t="s">
        <v>26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5"/>
      <c r="AB3" s="16"/>
      <c r="AC3" s="8"/>
      <c r="AD3" s="8"/>
      <c r="AE3" s="8"/>
      <c r="AF3" s="9"/>
      <c r="AG3" s="10"/>
      <c r="AH3" s="10"/>
      <c r="AI3" s="10"/>
      <c r="AJ3" s="11"/>
      <c r="AK3" s="9"/>
      <c r="AL3" s="10"/>
      <c r="AM3" s="10"/>
      <c r="AN3" s="10"/>
      <c r="AO3" s="11"/>
      <c r="AP3" s="9"/>
      <c r="AQ3" s="10"/>
      <c r="AR3" s="10"/>
      <c r="AS3" s="10"/>
      <c r="AT3" s="11"/>
    </row>
    <row r="4" spans="1:256" ht="18" customHeight="1" x14ac:dyDescent="0.35">
      <c r="A4" s="17">
        <v>1</v>
      </c>
      <c r="B4" s="18" t="s">
        <v>27</v>
      </c>
      <c r="C4" s="18" t="s">
        <v>28</v>
      </c>
      <c r="D4" s="19">
        <v>4420071819.9799995</v>
      </c>
      <c r="E4" s="20"/>
      <c r="F4" s="19">
        <v>1642577523.26</v>
      </c>
      <c r="G4" s="19">
        <v>58579170.460000001</v>
      </c>
      <c r="H4" s="19"/>
      <c r="I4" s="19">
        <v>176077617.83000001</v>
      </c>
      <c r="J4" s="21">
        <v>6162398281.0100002</v>
      </c>
      <c r="K4" s="21">
        <v>18213388.300000001</v>
      </c>
      <c r="L4" s="22">
        <v>11898286.23</v>
      </c>
      <c r="M4" s="21">
        <v>6338475898.8400002</v>
      </c>
      <c r="N4" s="21">
        <v>46969167.920000002</v>
      </c>
      <c r="O4" s="25">
        <v>6297058711.0699997</v>
      </c>
      <c r="P4" s="24">
        <f t="shared" ref="P4:P18" si="0">(O4/$O$19)</f>
        <v>0.42646487664897359</v>
      </c>
      <c r="Q4" s="25">
        <v>6291506730.9200001</v>
      </c>
      <c r="R4" s="24">
        <f t="shared" ref="R4:R18" si="1">(Q4/$Q$19)</f>
        <v>0.4271641581788756</v>
      </c>
      <c r="S4" s="26">
        <f t="shared" ref="S4:S19" si="2">((Q4-O4)/O4)</f>
        <v>-8.8167832074353058E-4</v>
      </c>
      <c r="T4" s="27">
        <f t="shared" ref="T4:T18" si="3">(K4/Q4)</f>
        <v>2.8949167630210383E-3</v>
      </c>
      <c r="U4" s="27">
        <f t="shared" ref="U4:U18" si="4">L4/Q4</f>
        <v>1.891166415117246E-3</v>
      </c>
      <c r="V4" s="28">
        <f t="shared" ref="V4:V18" si="5">Q4/AA4</f>
        <v>10170.103517722133</v>
      </c>
      <c r="W4" s="28">
        <f t="shared" ref="W4:W18" si="6">L4/AA4</f>
        <v>19.233358210981859</v>
      </c>
      <c r="X4" s="19">
        <v>10096.870000000001</v>
      </c>
      <c r="Y4" s="19">
        <v>10221.9</v>
      </c>
      <c r="Z4" s="29">
        <v>17198</v>
      </c>
      <c r="AA4" s="30">
        <v>618627.6</v>
      </c>
      <c r="AB4" s="31"/>
      <c r="AC4" s="8"/>
      <c r="AD4" s="8"/>
      <c r="AE4" s="8"/>
      <c r="AF4" s="9"/>
      <c r="AG4" s="10"/>
      <c r="AH4" s="10"/>
      <c r="AI4" s="10"/>
      <c r="AJ4" s="11"/>
      <c r="AK4" s="9"/>
      <c r="AL4" s="10"/>
      <c r="AM4" s="10"/>
      <c r="AN4" s="10"/>
      <c r="AO4" s="11"/>
      <c r="AP4" s="9"/>
      <c r="AQ4" s="10"/>
      <c r="AR4" s="10"/>
      <c r="AS4" s="10"/>
      <c r="AT4" s="11"/>
    </row>
    <row r="5" spans="1:256" ht="18" customHeight="1" x14ac:dyDescent="0.35">
      <c r="A5" s="17">
        <v>2</v>
      </c>
      <c r="B5" s="32" t="s">
        <v>29</v>
      </c>
      <c r="C5" s="18" t="s">
        <v>30</v>
      </c>
      <c r="D5" s="19">
        <v>602365015.14999998</v>
      </c>
      <c r="E5" s="19"/>
      <c r="F5" s="19">
        <v>71809366.900000006</v>
      </c>
      <c r="G5" s="19">
        <v>59194797.990000002</v>
      </c>
      <c r="H5" s="19"/>
      <c r="I5" s="19">
        <v>73655604.790000007</v>
      </c>
      <c r="J5" s="19">
        <v>807024784.83000004</v>
      </c>
      <c r="K5" s="33">
        <v>1145272.26</v>
      </c>
      <c r="L5" s="34">
        <v>183943.08</v>
      </c>
      <c r="M5" s="33">
        <v>807024784.83000004</v>
      </c>
      <c r="N5" s="19">
        <v>-2248410.31</v>
      </c>
      <c r="O5" s="25">
        <v>818692694.88999999</v>
      </c>
      <c r="P5" s="24">
        <f t="shared" si="0"/>
        <v>5.5445517528032215E-2</v>
      </c>
      <c r="Q5" s="25">
        <v>804776374.51999998</v>
      </c>
      <c r="R5" s="24">
        <f t="shared" si="1"/>
        <v>5.4640587262602194E-2</v>
      </c>
      <c r="S5" s="26">
        <f t="shared" si="2"/>
        <v>-1.6998222235108388E-2</v>
      </c>
      <c r="T5" s="27">
        <f t="shared" si="3"/>
        <v>1.4230937888591536E-3</v>
      </c>
      <c r="U5" s="27">
        <f t="shared" si="4"/>
        <v>2.2856421463628428E-4</v>
      </c>
      <c r="V5" s="28">
        <f t="shared" si="5"/>
        <v>1.5699676690117907</v>
      </c>
      <c r="W5" s="28">
        <f t="shared" si="6"/>
        <v>3.588384272720379E-4</v>
      </c>
      <c r="X5" s="19">
        <v>1.56</v>
      </c>
      <c r="Y5" s="35">
        <v>1.59</v>
      </c>
      <c r="Z5" s="29">
        <v>3703</v>
      </c>
      <c r="AA5" s="36">
        <v>512606973</v>
      </c>
      <c r="AB5" s="37"/>
      <c r="AC5" s="38"/>
      <c r="AD5" s="38"/>
      <c r="AE5" s="38"/>
      <c r="AF5" s="9"/>
      <c r="AG5" s="10"/>
      <c r="AH5" s="10"/>
      <c r="AI5" s="10"/>
      <c r="AJ5" s="11"/>
      <c r="AK5" s="9"/>
      <c r="AL5" s="10"/>
      <c r="AM5" s="10"/>
      <c r="AN5" s="10"/>
      <c r="AO5" s="11"/>
      <c r="AP5" s="9"/>
      <c r="AQ5" s="10"/>
      <c r="AR5" s="10"/>
      <c r="AS5" s="10"/>
      <c r="AT5" s="11"/>
    </row>
    <row r="6" spans="1:256" ht="18" customHeight="1" x14ac:dyDescent="0.35">
      <c r="A6" s="17">
        <v>3</v>
      </c>
      <c r="B6" s="32" t="s">
        <v>31</v>
      </c>
      <c r="C6" s="18" t="s">
        <v>32</v>
      </c>
      <c r="D6" s="21">
        <v>118595719.25</v>
      </c>
      <c r="E6" s="21"/>
      <c r="F6" s="39">
        <v>142184551.19999999</v>
      </c>
      <c r="G6" s="19"/>
      <c r="H6" s="19"/>
      <c r="I6" s="35">
        <v>5197116.6900000004</v>
      </c>
      <c r="J6" s="19">
        <v>260780270.44999999</v>
      </c>
      <c r="K6" s="21">
        <v>630283.55000000005</v>
      </c>
      <c r="L6" s="40">
        <v>1526923.5</v>
      </c>
      <c r="M6" s="21">
        <v>268096141.66999999</v>
      </c>
      <c r="N6" s="21">
        <v>9359000.7599999998</v>
      </c>
      <c r="O6" s="42">
        <v>258325208.66999999</v>
      </c>
      <c r="P6" s="24">
        <f t="shared" si="0"/>
        <v>1.7494934270995917E-2</v>
      </c>
      <c r="Q6" s="42">
        <v>258737140.91</v>
      </c>
      <c r="R6" s="24">
        <f t="shared" si="1"/>
        <v>1.7567053126281498E-2</v>
      </c>
      <c r="S6" s="26">
        <f t="shared" si="2"/>
        <v>1.5946265644025332E-3</v>
      </c>
      <c r="T6" s="27">
        <f t="shared" si="3"/>
        <v>2.4359995158918448E-3</v>
      </c>
      <c r="U6" s="27">
        <f t="shared" si="4"/>
        <v>5.9014469071957867E-3</v>
      </c>
      <c r="V6" s="28">
        <f t="shared" si="5"/>
        <v>129.66933848561737</v>
      </c>
      <c r="W6" s="28">
        <f t="shared" si="6"/>
        <v>0.76523671656407033</v>
      </c>
      <c r="X6" s="43">
        <v>129.66999999999999</v>
      </c>
      <c r="Y6" s="35">
        <v>131.78</v>
      </c>
      <c r="Z6" s="29">
        <v>2470</v>
      </c>
      <c r="AA6" s="36">
        <v>1995361</v>
      </c>
      <c r="AB6" s="44"/>
      <c r="AC6" s="45"/>
      <c r="AD6" s="45"/>
      <c r="AE6" s="46"/>
      <c r="AF6" s="9"/>
      <c r="AG6" s="10"/>
      <c r="AH6" s="10"/>
      <c r="AI6" s="10"/>
      <c r="AJ6" s="11"/>
      <c r="AK6" s="9"/>
      <c r="AL6" s="10"/>
      <c r="AM6" s="10"/>
      <c r="AN6" s="10"/>
      <c r="AO6" s="11"/>
      <c r="AP6" s="9"/>
      <c r="AQ6" s="10"/>
      <c r="AR6" s="10"/>
      <c r="AS6" s="10"/>
      <c r="AT6" s="11"/>
    </row>
    <row r="7" spans="1:256" ht="18" customHeight="1" x14ac:dyDescent="0.35">
      <c r="A7" s="17">
        <v>4</v>
      </c>
      <c r="B7" s="18" t="s">
        <v>33</v>
      </c>
      <c r="C7" s="18" t="s">
        <v>34</v>
      </c>
      <c r="D7" s="19">
        <v>459782638.39999998</v>
      </c>
      <c r="E7" s="35"/>
      <c r="F7" s="19">
        <v>101829331.39</v>
      </c>
      <c r="G7" s="19"/>
      <c r="H7" s="19"/>
      <c r="I7" s="21">
        <v>8088315.3499999996</v>
      </c>
      <c r="J7" s="19">
        <v>569735933.73000002</v>
      </c>
      <c r="K7" s="19">
        <v>899153.79</v>
      </c>
      <c r="L7" s="34">
        <v>6525713.2000000002</v>
      </c>
      <c r="M7" s="33">
        <v>569735933.73000002</v>
      </c>
      <c r="N7" s="19">
        <v>4698264.21</v>
      </c>
      <c r="O7" s="42">
        <v>562741745.22000003</v>
      </c>
      <c r="P7" s="24">
        <f t="shared" si="0"/>
        <v>3.8111378656607173E-2</v>
      </c>
      <c r="Q7" s="42">
        <v>565037669.51999998</v>
      </c>
      <c r="R7" s="24">
        <f t="shared" si="1"/>
        <v>3.8363439913950491E-2</v>
      </c>
      <c r="S7" s="26">
        <f t="shared" si="2"/>
        <v>4.0798897887029447E-3</v>
      </c>
      <c r="T7" s="27">
        <f t="shared" si="3"/>
        <v>1.5913165413623343E-3</v>
      </c>
      <c r="U7" s="27">
        <f t="shared" si="4"/>
        <v>1.1549164864607345E-2</v>
      </c>
      <c r="V7" s="28">
        <f t="shared" si="5"/>
        <v>16.038927928474671</v>
      </c>
      <c r="W7" s="28">
        <f t="shared" si="6"/>
        <v>0.18523622289750913</v>
      </c>
      <c r="X7" s="35">
        <v>15.89</v>
      </c>
      <c r="Y7" s="19">
        <v>16.170000000000002</v>
      </c>
      <c r="Z7" s="29">
        <v>8866</v>
      </c>
      <c r="AA7" s="36">
        <v>35229142</v>
      </c>
      <c r="AB7" s="47"/>
      <c r="AC7" s="48"/>
      <c r="AD7" s="48"/>
      <c r="AE7" s="48"/>
      <c r="AF7" s="9"/>
      <c r="AG7" s="10"/>
      <c r="AH7" s="10"/>
      <c r="AI7" s="10"/>
      <c r="AJ7" s="11"/>
      <c r="AK7" s="9"/>
      <c r="AL7" s="10"/>
      <c r="AM7" s="10"/>
      <c r="AN7" s="10"/>
      <c r="AO7" s="11"/>
      <c r="AP7" s="9"/>
      <c r="AQ7" s="10"/>
      <c r="AR7" s="10"/>
      <c r="AS7" s="10"/>
      <c r="AT7" s="11"/>
    </row>
    <row r="8" spans="1:256" ht="16.5" customHeight="1" x14ac:dyDescent="0.3">
      <c r="A8" s="17">
        <v>5</v>
      </c>
      <c r="B8" s="18" t="s">
        <v>35</v>
      </c>
      <c r="C8" s="18" t="s">
        <v>36</v>
      </c>
      <c r="D8" s="19">
        <v>277439723.80000001</v>
      </c>
      <c r="E8" s="20"/>
      <c r="F8" s="19">
        <v>51016996.159999996</v>
      </c>
      <c r="G8" s="19"/>
      <c r="H8" s="19"/>
      <c r="I8" s="19">
        <v>5500407.8700000001</v>
      </c>
      <c r="J8" s="19">
        <v>328456719.95999998</v>
      </c>
      <c r="K8" s="33">
        <v>660768.65</v>
      </c>
      <c r="L8" s="49">
        <v>4079936.61</v>
      </c>
      <c r="M8" s="19">
        <v>333957127.82999998</v>
      </c>
      <c r="N8" s="35">
        <v>3508247.09</v>
      </c>
      <c r="O8" s="42">
        <v>335311948.76999998</v>
      </c>
      <c r="P8" s="24">
        <f t="shared" si="0"/>
        <v>2.2708819376217403E-2</v>
      </c>
      <c r="Q8" s="42">
        <v>330448880.74000001</v>
      </c>
      <c r="R8" s="24">
        <f t="shared" si="1"/>
        <v>2.2435948016829459E-2</v>
      </c>
      <c r="S8" s="26">
        <f t="shared" si="2"/>
        <v>-1.4503115823455752E-2</v>
      </c>
      <c r="T8" s="27">
        <f t="shared" si="3"/>
        <v>1.9996092845595034E-3</v>
      </c>
      <c r="U8" s="27">
        <f t="shared" si="4"/>
        <v>1.2346649808174501E-2</v>
      </c>
      <c r="V8" s="28">
        <f t="shared" si="5"/>
        <v>155.17899124267382</v>
      </c>
      <c r="W8" s="28">
        <f t="shared" si="6"/>
        <v>1.9159406624590714</v>
      </c>
      <c r="X8" s="19">
        <v>155.179</v>
      </c>
      <c r="Y8" s="19">
        <v>156.82650000000001</v>
      </c>
      <c r="Z8" s="35">
        <v>1796</v>
      </c>
      <c r="AA8" s="36">
        <v>2129469.1897</v>
      </c>
      <c r="AB8" s="16"/>
      <c r="AC8" s="8"/>
      <c r="AD8" s="8"/>
      <c r="AE8" s="8"/>
      <c r="AF8" s="9"/>
      <c r="AG8" s="10"/>
      <c r="AH8" s="10"/>
      <c r="AI8" s="10"/>
      <c r="AJ8" s="11"/>
      <c r="AK8" s="9"/>
      <c r="AL8" s="10"/>
      <c r="AM8" s="10"/>
      <c r="AN8" s="10"/>
      <c r="AO8" s="11"/>
      <c r="AP8" s="9"/>
      <c r="AQ8" s="10"/>
      <c r="AR8" s="10"/>
      <c r="AS8" s="10"/>
      <c r="AT8" s="11"/>
    </row>
    <row r="9" spans="1:256" ht="18" customHeight="1" x14ac:dyDescent="0.35">
      <c r="A9" s="17">
        <v>6</v>
      </c>
      <c r="B9" s="18" t="s">
        <v>37</v>
      </c>
      <c r="C9" s="18" t="s">
        <v>38</v>
      </c>
      <c r="D9" s="19">
        <v>1341649964</v>
      </c>
      <c r="E9" s="19"/>
      <c r="F9" s="19">
        <v>198163589</v>
      </c>
      <c r="G9" s="19"/>
      <c r="H9" s="19"/>
      <c r="I9" s="19">
        <v>306389712</v>
      </c>
      <c r="J9" s="19">
        <v>1539813554</v>
      </c>
      <c r="K9" s="19">
        <v>3158362</v>
      </c>
      <c r="L9" s="34">
        <v>746240</v>
      </c>
      <c r="M9" s="19">
        <v>1846203266</v>
      </c>
      <c r="N9" s="19">
        <v>74433551.239999995</v>
      </c>
      <c r="O9" s="42">
        <v>1784275906</v>
      </c>
      <c r="P9" s="24">
        <f t="shared" si="0"/>
        <v>0.12083911538292261</v>
      </c>
      <c r="Q9" s="42">
        <v>1771769715</v>
      </c>
      <c r="R9" s="24">
        <f t="shared" si="1"/>
        <v>0.12029495495495242</v>
      </c>
      <c r="S9" s="26">
        <f t="shared" si="2"/>
        <v>-7.0091127487320335E-3</v>
      </c>
      <c r="T9" s="27">
        <f t="shared" si="3"/>
        <v>1.7826029947689902E-3</v>
      </c>
      <c r="U9" s="27">
        <f t="shared" si="4"/>
        <v>4.211834041874906E-4</v>
      </c>
      <c r="V9" s="28">
        <f t="shared" si="5"/>
        <v>0.91926716437600475</v>
      </c>
      <c r="W9" s="28">
        <f t="shared" si="6"/>
        <v>3.8718007364966714E-4</v>
      </c>
      <c r="X9" s="19">
        <v>0.92</v>
      </c>
      <c r="Y9" s="33">
        <v>0.94</v>
      </c>
      <c r="Z9" s="29">
        <v>3069</v>
      </c>
      <c r="AA9" s="36">
        <v>1927371915</v>
      </c>
      <c r="AB9" s="31"/>
      <c r="AC9" s="8"/>
      <c r="AD9" s="8"/>
      <c r="AE9" s="8"/>
      <c r="AF9" s="9"/>
      <c r="AG9" s="10"/>
      <c r="AH9" s="10"/>
      <c r="AI9" s="10"/>
      <c r="AJ9" s="11"/>
      <c r="AK9" s="9"/>
      <c r="AL9" s="10"/>
      <c r="AM9" s="10"/>
      <c r="AN9" s="10"/>
      <c r="AO9" s="11"/>
      <c r="AP9" s="9"/>
      <c r="AQ9" s="10"/>
      <c r="AR9" s="10"/>
      <c r="AS9" s="10"/>
      <c r="AT9" s="11"/>
    </row>
    <row r="10" spans="1:256" ht="18" customHeight="1" x14ac:dyDescent="0.35">
      <c r="A10" s="17">
        <v>7</v>
      </c>
      <c r="B10" s="32" t="s">
        <v>39</v>
      </c>
      <c r="C10" s="18" t="s">
        <v>40</v>
      </c>
      <c r="D10" s="19">
        <v>2036912459.6099999</v>
      </c>
      <c r="E10" s="19"/>
      <c r="F10" s="19">
        <v>73338258.890000001</v>
      </c>
      <c r="G10" s="19">
        <v>80984361.629999995</v>
      </c>
      <c r="H10" s="19"/>
      <c r="I10" s="19">
        <v>430848220.37</v>
      </c>
      <c r="J10" s="19">
        <v>2191235080.1300001</v>
      </c>
      <c r="K10" s="19">
        <v>8066440.0199999996</v>
      </c>
      <c r="L10" s="34">
        <v>10457578.35</v>
      </c>
      <c r="M10" s="19">
        <v>2620163212.8099999</v>
      </c>
      <c r="N10" s="19">
        <v>14648758</v>
      </c>
      <c r="O10" s="42">
        <v>2620578484</v>
      </c>
      <c r="P10" s="24">
        <f t="shared" si="0"/>
        <v>0.1774772526677163</v>
      </c>
      <c r="Q10" s="42">
        <v>2605514455</v>
      </c>
      <c r="R10" s="24">
        <f t="shared" si="1"/>
        <v>0.17690236002182846</v>
      </c>
      <c r="S10" s="26">
        <f t="shared" si="2"/>
        <v>-5.7483601777141048E-3</v>
      </c>
      <c r="T10" s="27">
        <f t="shared" si="3"/>
        <v>3.0959106768801248E-3</v>
      </c>
      <c r="U10" s="27">
        <f t="shared" si="4"/>
        <v>4.0136328278401355E-3</v>
      </c>
      <c r="V10" s="28">
        <f t="shared" si="5"/>
        <v>19.056152608049487</v>
      </c>
      <c r="W10" s="28">
        <f t="shared" si="6"/>
        <v>7.648439967999883E-2</v>
      </c>
      <c r="X10" s="19">
        <v>18.93</v>
      </c>
      <c r="Y10" s="19">
        <v>19.5</v>
      </c>
      <c r="Z10" s="29">
        <v>12181</v>
      </c>
      <c r="AA10" s="36">
        <v>136728253</v>
      </c>
      <c r="AB10" s="31"/>
      <c r="AC10" s="8"/>
      <c r="AD10" s="8"/>
      <c r="AE10" s="8"/>
      <c r="AF10" s="9"/>
      <c r="AG10" s="10"/>
      <c r="AH10" s="10"/>
      <c r="AI10" s="10"/>
      <c r="AJ10" s="11"/>
      <c r="AK10" s="9"/>
      <c r="AL10" s="10"/>
      <c r="AM10" s="10"/>
      <c r="AN10" s="10"/>
      <c r="AO10" s="11"/>
      <c r="AP10" s="9"/>
      <c r="AQ10" s="10"/>
      <c r="AR10" s="10"/>
      <c r="AS10" s="10"/>
      <c r="AT10" s="11"/>
    </row>
    <row r="11" spans="1:256" ht="15" customHeight="1" x14ac:dyDescent="0.35">
      <c r="A11" s="17">
        <v>8</v>
      </c>
      <c r="B11" s="18" t="s">
        <v>41</v>
      </c>
      <c r="C11" s="18" t="s">
        <v>42</v>
      </c>
      <c r="D11" s="19">
        <v>249160763.47999999</v>
      </c>
      <c r="E11" s="19"/>
      <c r="F11" s="19">
        <v>71777113.329999998</v>
      </c>
      <c r="G11" s="19"/>
      <c r="H11" s="19"/>
      <c r="I11" s="19">
        <v>4658123.6900000004</v>
      </c>
      <c r="J11" s="19">
        <v>317750998.93000001</v>
      </c>
      <c r="K11" s="33">
        <v>629475.63</v>
      </c>
      <c r="L11" s="34">
        <v>-802472.86</v>
      </c>
      <c r="M11" s="19">
        <v>324759851</v>
      </c>
      <c r="N11" s="33">
        <v>7008852.0700000003</v>
      </c>
      <c r="O11" s="42">
        <v>319478337.85000002</v>
      </c>
      <c r="P11" s="24">
        <f t="shared" si="0"/>
        <v>2.1636496687525458E-2</v>
      </c>
      <c r="Q11" s="42">
        <v>317750998.93000001</v>
      </c>
      <c r="R11" s="24">
        <f t="shared" si="1"/>
        <v>2.1573820671822175E-2</v>
      </c>
      <c r="S11" s="26">
        <f t="shared" si="2"/>
        <v>-5.4067481746165489E-3</v>
      </c>
      <c r="T11" s="27">
        <f t="shared" si="3"/>
        <v>1.9810343071137676E-3</v>
      </c>
      <c r="U11" s="27">
        <f t="shared" si="4"/>
        <v>-2.5254770644380677E-3</v>
      </c>
      <c r="V11" s="28">
        <f t="shared" si="5"/>
        <v>152.66303011740243</v>
      </c>
      <c r="W11" s="28">
        <f t="shared" si="6"/>
        <v>-0.38554698114911778</v>
      </c>
      <c r="X11" s="19">
        <v>152.66</v>
      </c>
      <c r="Y11" s="19">
        <v>154.77000000000001</v>
      </c>
      <c r="Z11" s="29">
        <v>1429</v>
      </c>
      <c r="AA11" s="36">
        <v>2081388</v>
      </c>
      <c r="AB11" s="50"/>
      <c r="AC11" s="8"/>
      <c r="AD11" s="8"/>
      <c r="AE11" s="8"/>
      <c r="AF11" s="9"/>
      <c r="AG11" s="10"/>
      <c r="AH11" s="10"/>
      <c r="AI11" s="10"/>
      <c r="AJ11" s="11"/>
      <c r="AK11" s="9"/>
      <c r="AL11" s="10"/>
      <c r="AM11" s="10"/>
      <c r="AN11" s="10"/>
      <c r="AO11" s="11"/>
      <c r="AP11" s="9"/>
      <c r="AQ11" s="10"/>
      <c r="AR11" s="10"/>
      <c r="AS11" s="10"/>
      <c r="AT11" s="11"/>
    </row>
    <row r="12" spans="1:256" ht="16.5" customHeight="1" x14ac:dyDescent="0.3">
      <c r="A12" s="17">
        <v>9</v>
      </c>
      <c r="B12" s="18" t="s">
        <v>43</v>
      </c>
      <c r="C12" s="18" t="s">
        <v>44</v>
      </c>
      <c r="D12" s="33">
        <v>174686851.09999999</v>
      </c>
      <c r="E12" s="35"/>
      <c r="F12" s="19">
        <v>35860362.450000003</v>
      </c>
      <c r="G12" s="35"/>
      <c r="H12" s="19"/>
      <c r="I12" s="33">
        <v>2751428.64</v>
      </c>
      <c r="J12" s="33">
        <v>210547213.55000001</v>
      </c>
      <c r="K12" s="33">
        <v>374276.11</v>
      </c>
      <c r="L12" s="51">
        <v>6872078.96</v>
      </c>
      <c r="M12" s="33">
        <v>213298642.19</v>
      </c>
      <c r="N12" s="33">
        <v>1579248.62</v>
      </c>
      <c r="O12" s="25">
        <v>210097631.44</v>
      </c>
      <c r="P12" s="24">
        <f t="shared" si="0"/>
        <v>1.4228747830918089E-2</v>
      </c>
      <c r="Q12" s="25">
        <v>211719393.56999999</v>
      </c>
      <c r="R12" s="24">
        <f t="shared" si="1"/>
        <v>1.4374765917360198E-2</v>
      </c>
      <c r="S12" s="26">
        <f t="shared" si="2"/>
        <v>7.7190881157703133E-3</v>
      </c>
      <c r="T12" s="27">
        <f t="shared" si="3"/>
        <v>1.7677932271058319E-3</v>
      </c>
      <c r="U12" s="27">
        <f t="shared" si="4"/>
        <v>3.2458429263958338E-2</v>
      </c>
      <c r="V12" s="28">
        <f t="shared" si="5"/>
        <v>10.781479359465996</v>
      </c>
      <c r="W12" s="28">
        <f t="shared" si="6"/>
        <v>0.34994988515005382</v>
      </c>
      <c r="X12" s="33">
        <v>10.83</v>
      </c>
      <c r="Y12" s="33">
        <v>10.86</v>
      </c>
      <c r="Z12" s="52">
        <v>117</v>
      </c>
      <c r="AA12" s="53">
        <v>19637323.09</v>
      </c>
      <c r="AB12" s="16"/>
      <c r="AC12" s="8"/>
      <c r="AD12" s="8"/>
      <c r="AE12" s="8"/>
      <c r="AF12" s="9"/>
      <c r="AG12" s="10"/>
      <c r="AH12" s="10"/>
      <c r="AI12" s="10"/>
      <c r="AJ12" s="11"/>
      <c r="AK12" s="9"/>
      <c r="AL12" s="10"/>
      <c r="AM12" s="10"/>
      <c r="AN12" s="10"/>
      <c r="AO12" s="11"/>
      <c r="AP12" s="9"/>
      <c r="AQ12" s="10"/>
      <c r="AR12" s="10"/>
      <c r="AS12" s="10"/>
      <c r="AT12" s="11"/>
    </row>
    <row r="13" spans="1:256" ht="16.5" customHeight="1" x14ac:dyDescent="0.3">
      <c r="A13" s="17">
        <v>10</v>
      </c>
      <c r="B13" s="18" t="s">
        <v>27</v>
      </c>
      <c r="C13" s="32" t="s">
        <v>45</v>
      </c>
      <c r="D13" s="19">
        <v>216898077.18000001</v>
      </c>
      <c r="E13" s="19"/>
      <c r="F13" s="19">
        <v>70985983.560000002</v>
      </c>
      <c r="G13" s="19"/>
      <c r="H13" s="19"/>
      <c r="I13" s="19">
        <v>10887240.390000001</v>
      </c>
      <c r="J13" s="21">
        <v>290377965.26999998</v>
      </c>
      <c r="K13" s="19">
        <v>297882.63</v>
      </c>
      <c r="L13" s="34">
        <v>4414458.93</v>
      </c>
      <c r="M13" s="21">
        <v>301265205.66000003</v>
      </c>
      <c r="N13" s="21">
        <v>1518565.06</v>
      </c>
      <c r="O13" s="42">
        <v>295274593.69</v>
      </c>
      <c r="P13" s="24">
        <f t="shared" si="0"/>
        <v>1.9997311277122353E-2</v>
      </c>
      <c r="Q13" s="42">
        <v>299746640.60000002</v>
      </c>
      <c r="R13" s="24">
        <f t="shared" si="1"/>
        <v>2.0351408156265564E-2</v>
      </c>
      <c r="S13" s="26">
        <f t="shared" si="2"/>
        <v>1.5145383333234201E-2</v>
      </c>
      <c r="T13" s="27">
        <f t="shared" si="3"/>
        <v>9.9378137951348228E-4</v>
      </c>
      <c r="U13" s="27">
        <f t="shared" si="4"/>
        <v>1.4727300766953114E-2</v>
      </c>
      <c r="V13" s="28">
        <f t="shared" si="5"/>
        <v>2555.6456238543697</v>
      </c>
      <c r="W13" s="28">
        <f t="shared" si="6"/>
        <v>37.637761756250825</v>
      </c>
      <c r="X13" s="21">
        <v>2537.81</v>
      </c>
      <c r="Y13" s="21">
        <v>2568.59</v>
      </c>
      <c r="Z13" s="29">
        <v>20</v>
      </c>
      <c r="AA13" s="36">
        <v>117288.03</v>
      </c>
      <c r="AB13" s="16"/>
      <c r="AC13" s="8"/>
      <c r="AD13" s="8"/>
      <c r="AE13" s="8"/>
      <c r="AF13" s="9"/>
      <c r="AG13" s="10"/>
      <c r="AH13" s="10"/>
      <c r="AI13" s="10"/>
      <c r="AJ13" s="11"/>
      <c r="AK13" s="9"/>
      <c r="AL13" s="10"/>
      <c r="AM13" s="10"/>
      <c r="AN13" s="10"/>
      <c r="AO13" s="11"/>
      <c r="AP13" s="9"/>
      <c r="AQ13" s="10"/>
      <c r="AR13" s="10"/>
      <c r="AS13" s="10"/>
      <c r="AT13" s="11"/>
    </row>
    <row r="14" spans="1:256" ht="16.5" customHeight="1" x14ac:dyDescent="0.3">
      <c r="A14" s="17">
        <v>11</v>
      </c>
      <c r="B14" s="54" t="s">
        <v>46</v>
      </c>
      <c r="C14" s="54" t="s">
        <v>47</v>
      </c>
      <c r="D14" s="19">
        <v>221383524.06</v>
      </c>
      <c r="E14" s="19"/>
      <c r="F14" s="19"/>
      <c r="G14" s="19"/>
      <c r="H14" s="19"/>
      <c r="I14" s="19">
        <v>61570297.200000003</v>
      </c>
      <c r="J14" s="19">
        <v>221383524.06</v>
      </c>
      <c r="K14" s="19">
        <v>432212.39</v>
      </c>
      <c r="L14" s="34">
        <v>-70572.23</v>
      </c>
      <c r="M14" s="19">
        <v>282953821.25999999</v>
      </c>
      <c r="N14" s="19">
        <v>4335824.6900000004</v>
      </c>
      <c r="O14" s="42">
        <v>293989323.5</v>
      </c>
      <c r="P14" s="24">
        <f t="shared" si="0"/>
        <v>1.9910267052478968E-2</v>
      </c>
      <c r="Q14" s="42">
        <v>278617996.56999999</v>
      </c>
      <c r="R14" s="24">
        <f t="shared" si="1"/>
        <v>1.891687111664353E-2</v>
      </c>
      <c r="S14" s="26">
        <f t="shared" si="2"/>
        <v>-5.2285323653938773E-2</v>
      </c>
      <c r="T14" s="27">
        <f t="shared" si="3"/>
        <v>1.5512723345974205E-3</v>
      </c>
      <c r="U14" s="27">
        <f t="shared" si="4"/>
        <v>-2.5329386783624159E-4</v>
      </c>
      <c r="V14" s="28">
        <f t="shared" si="5"/>
        <v>129.75931117308542</v>
      </c>
      <c r="W14" s="28">
        <f t="shared" si="6"/>
        <v>-3.2867237814797251E-2</v>
      </c>
      <c r="X14" s="19">
        <v>129.31</v>
      </c>
      <c r="Y14" s="19">
        <v>130.21</v>
      </c>
      <c r="Z14" s="29">
        <v>552</v>
      </c>
      <c r="AA14" s="55">
        <v>2147190.7799999998</v>
      </c>
      <c r="AB14" s="16"/>
      <c r="AC14" s="8"/>
      <c r="AD14" s="8"/>
      <c r="AE14" s="8"/>
      <c r="AF14" s="9"/>
      <c r="AG14" s="10"/>
      <c r="AH14" s="10"/>
      <c r="AI14" s="10"/>
      <c r="AJ14" s="11"/>
      <c r="AK14" s="9"/>
      <c r="AL14" s="10"/>
      <c r="AM14" s="10"/>
      <c r="AN14" s="10"/>
      <c r="AO14" s="11"/>
      <c r="AP14" s="9"/>
      <c r="AQ14" s="10"/>
      <c r="AR14" s="10"/>
      <c r="AS14" s="10"/>
      <c r="AT14" s="11"/>
    </row>
    <row r="15" spans="1:256" ht="16.5" customHeight="1" x14ac:dyDescent="0.3">
      <c r="A15" s="17">
        <v>12</v>
      </c>
      <c r="B15" s="18" t="s">
        <v>48</v>
      </c>
      <c r="C15" s="32" t="s">
        <v>49</v>
      </c>
      <c r="D15" s="21">
        <v>237150355.59999999</v>
      </c>
      <c r="E15" s="19"/>
      <c r="F15" s="19">
        <v>54899000.020000003</v>
      </c>
      <c r="G15" s="19"/>
      <c r="H15" s="19"/>
      <c r="I15" s="19">
        <v>8618849.9499999993</v>
      </c>
      <c r="J15" s="19">
        <v>292049355.62</v>
      </c>
      <c r="K15" s="19">
        <v>633367.69999999995</v>
      </c>
      <c r="L15" s="34">
        <v>5513802.2400000002</v>
      </c>
      <c r="M15" s="21">
        <v>300668205.56999999</v>
      </c>
      <c r="N15" s="21">
        <v>6436527.0199999996</v>
      </c>
      <c r="O15" s="42">
        <v>290009265.73000002</v>
      </c>
      <c r="P15" s="24">
        <f t="shared" si="0"/>
        <v>1.9640719804498743E-2</v>
      </c>
      <c r="Q15" s="42">
        <v>294231678.55000001</v>
      </c>
      <c r="R15" s="24">
        <f t="shared" si="1"/>
        <v>1.9976967784152633E-2</v>
      </c>
      <c r="S15" s="26">
        <f t="shared" si="2"/>
        <v>1.4559579016799686E-2</v>
      </c>
      <c r="T15" s="27">
        <f t="shared" si="3"/>
        <v>2.152615595714549E-3</v>
      </c>
      <c r="U15" s="27">
        <f t="shared" si="4"/>
        <v>1.8739662116508019E-2</v>
      </c>
      <c r="V15" s="28">
        <f t="shared" si="5"/>
        <v>1.09300364705134</v>
      </c>
      <c r="W15" s="28">
        <f t="shared" si="6"/>
        <v>2.0482519037853097E-2</v>
      </c>
      <c r="X15" s="19">
        <v>1.22</v>
      </c>
      <c r="Y15" s="33">
        <v>1.26</v>
      </c>
      <c r="Z15" s="29">
        <v>92</v>
      </c>
      <c r="AA15" s="36">
        <v>269195513.98000002</v>
      </c>
      <c r="AB15" s="16"/>
      <c r="AC15" s="8"/>
      <c r="AD15" s="8"/>
      <c r="AE15" s="8"/>
      <c r="AF15" s="9"/>
      <c r="AG15" s="10"/>
      <c r="AH15" s="10"/>
      <c r="AI15" s="10"/>
      <c r="AJ15" s="11"/>
      <c r="AK15" s="9"/>
      <c r="AL15" s="10"/>
      <c r="AM15" s="10"/>
      <c r="AN15" s="10"/>
      <c r="AO15" s="11"/>
      <c r="AP15" s="9"/>
      <c r="AQ15" s="10"/>
      <c r="AR15" s="10"/>
      <c r="AS15" s="10"/>
      <c r="AT15" s="11"/>
    </row>
    <row r="16" spans="1:256" ht="16.5" customHeight="1" x14ac:dyDescent="0.3">
      <c r="A16" s="17">
        <v>13</v>
      </c>
      <c r="B16" s="54" t="s">
        <v>50</v>
      </c>
      <c r="C16" s="54" t="s">
        <v>51</v>
      </c>
      <c r="D16" s="19">
        <v>214206559.19999999</v>
      </c>
      <c r="E16" s="19"/>
      <c r="F16" s="19">
        <v>72985747.269999996</v>
      </c>
      <c r="G16" s="19"/>
      <c r="H16" s="19"/>
      <c r="I16" s="19">
        <v>1331178.73</v>
      </c>
      <c r="J16" s="19">
        <v>294620744.82999998</v>
      </c>
      <c r="K16" s="19">
        <v>1511616.47</v>
      </c>
      <c r="L16" s="34">
        <v>3001994.56</v>
      </c>
      <c r="M16" s="19">
        <v>295951923.55000001</v>
      </c>
      <c r="N16" s="19">
        <v>378006.09</v>
      </c>
      <c r="O16" s="42">
        <v>295612744.02999997</v>
      </c>
      <c r="P16" s="24">
        <f t="shared" si="0"/>
        <v>2.0020212325001004E-2</v>
      </c>
      <c r="Q16" s="42">
        <v>293848738.94</v>
      </c>
      <c r="R16" s="24">
        <f t="shared" si="1"/>
        <v>1.99509679588111E-2</v>
      </c>
      <c r="S16" s="26">
        <f t="shared" si="2"/>
        <v>-5.9672836358535186E-3</v>
      </c>
      <c r="T16" s="27">
        <f t="shared" si="3"/>
        <v>5.1441992756302143E-3</v>
      </c>
      <c r="U16" s="27">
        <f t="shared" si="4"/>
        <v>1.021612197768515E-2</v>
      </c>
      <c r="V16" s="28">
        <f t="shared" si="5"/>
        <v>1.5831031912356401</v>
      </c>
      <c r="W16" s="28">
        <f t="shared" si="6"/>
        <v>1.6173175304925919E-2</v>
      </c>
      <c r="X16" s="19">
        <v>1.5831</v>
      </c>
      <c r="Y16" s="19">
        <v>1.5944</v>
      </c>
      <c r="Z16" s="29">
        <v>11</v>
      </c>
      <c r="AA16" s="36">
        <v>185615657</v>
      </c>
      <c r="AB16" s="16"/>
      <c r="AC16" s="8"/>
      <c r="AD16" s="8"/>
      <c r="AE16" s="8"/>
      <c r="AF16" s="9"/>
      <c r="AG16" s="10"/>
      <c r="AH16" s="10"/>
      <c r="AI16" s="10"/>
      <c r="AJ16" s="11"/>
      <c r="AK16" s="9"/>
      <c r="AL16" s="10"/>
      <c r="AM16" s="10"/>
      <c r="AN16" s="10"/>
      <c r="AO16" s="11"/>
      <c r="AP16" s="9"/>
      <c r="AQ16" s="10"/>
      <c r="AR16" s="10"/>
      <c r="AS16" s="10"/>
      <c r="AT16" s="11"/>
    </row>
    <row r="17" spans="1:46" ht="18" customHeight="1" x14ac:dyDescent="0.3">
      <c r="A17" s="17">
        <v>14</v>
      </c>
      <c r="B17" s="56" t="s">
        <v>52</v>
      </c>
      <c r="C17" s="56" t="s">
        <v>53</v>
      </c>
      <c r="D17" s="57">
        <v>1705425.46</v>
      </c>
      <c r="E17" s="57"/>
      <c r="F17" s="57"/>
      <c r="G17" s="57"/>
      <c r="H17" s="57"/>
      <c r="I17" s="57"/>
      <c r="J17" s="57"/>
      <c r="K17" s="57"/>
      <c r="L17" s="58"/>
      <c r="M17" s="57"/>
      <c r="N17" s="57"/>
      <c r="O17" s="42">
        <v>3349445.32</v>
      </c>
      <c r="P17" s="24">
        <f t="shared" si="0"/>
        <v>2.2683936275283098E-4</v>
      </c>
      <c r="Q17" s="42">
        <v>3349445.32</v>
      </c>
      <c r="R17" s="24">
        <f t="shared" si="1"/>
        <v>2.2741181908816866E-4</v>
      </c>
      <c r="S17" s="59">
        <f t="shared" si="2"/>
        <v>0</v>
      </c>
      <c r="T17" s="60">
        <f t="shared" si="3"/>
        <v>0</v>
      </c>
      <c r="U17" s="60">
        <f t="shared" si="4"/>
        <v>0</v>
      </c>
      <c r="V17" s="61">
        <f t="shared" si="5"/>
        <v>0.84748882141592019</v>
      </c>
      <c r="W17" s="61">
        <f t="shared" si="6"/>
        <v>0</v>
      </c>
      <c r="X17" s="57">
        <v>0.85</v>
      </c>
      <c r="Y17" s="57">
        <v>0.91</v>
      </c>
      <c r="Z17" s="62">
        <v>2405</v>
      </c>
      <c r="AA17" s="63">
        <v>3952200</v>
      </c>
      <c r="AB17" s="16"/>
      <c r="AC17" s="8"/>
      <c r="AD17" s="8"/>
      <c r="AE17" s="8"/>
      <c r="AF17" s="9"/>
      <c r="AG17" s="10"/>
      <c r="AH17" s="10"/>
      <c r="AI17" s="10"/>
      <c r="AJ17" s="11"/>
      <c r="AK17" s="9"/>
      <c r="AL17" s="10"/>
      <c r="AM17" s="10"/>
      <c r="AN17" s="10"/>
      <c r="AO17" s="11"/>
      <c r="AP17" s="9"/>
      <c r="AQ17" s="10"/>
      <c r="AR17" s="10"/>
      <c r="AS17" s="10"/>
      <c r="AT17" s="11"/>
    </row>
    <row r="18" spans="1:46" ht="16.5" customHeight="1" x14ac:dyDescent="0.3">
      <c r="A18" s="17">
        <v>15</v>
      </c>
      <c r="B18" s="18" t="s">
        <v>54</v>
      </c>
      <c r="C18" s="18" t="s">
        <v>55</v>
      </c>
      <c r="D18" s="19">
        <v>291325656</v>
      </c>
      <c r="E18" s="19"/>
      <c r="F18" s="19">
        <v>88670119.120000005</v>
      </c>
      <c r="G18" s="19"/>
      <c r="H18" s="19"/>
      <c r="I18" s="19">
        <v>16440082</v>
      </c>
      <c r="J18" s="19">
        <v>385813340.92000002</v>
      </c>
      <c r="K18" s="19">
        <v>3105169.62</v>
      </c>
      <c r="L18" s="49">
        <v>1084689.3799999999</v>
      </c>
      <c r="M18" s="19">
        <v>402253422.92000002</v>
      </c>
      <c r="N18" s="19">
        <v>763802.58</v>
      </c>
      <c r="O18" s="42">
        <v>380918690.06999999</v>
      </c>
      <c r="P18" s="24">
        <f t="shared" si="0"/>
        <v>2.5797511128237173E-2</v>
      </c>
      <c r="Q18" s="42">
        <v>401489620.33999997</v>
      </c>
      <c r="R18" s="24">
        <f t="shared" si="1"/>
        <v>2.7259285100536469E-2</v>
      </c>
      <c r="S18" s="26">
        <f t="shared" si="2"/>
        <v>5.4003467948027802E-2</v>
      </c>
      <c r="T18" s="27">
        <f t="shared" si="3"/>
        <v>7.7341217871844331E-3</v>
      </c>
      <c r="U18" s="27">
        <f t="shared" si="4"/>
        <v>2.7016623221328482E-3</v>
      </c>
      <c r="V18" s="28">
        <f t="shared" si="5"/>
        <v>134.47956799772064</v>
      </c>
      <c r="W18" s="28">
        <f t="shared" si="6"/>
        <v>0.36331838195614424</v>
      </c>
      <c r="X18" s="19">
        <v>128.75</v>
      </c>
      <c r="Y18" s="19">
        <v>130.19</v>
      </c>
      <c r="Z18" s="29">
        <v>106</v>
      </c>
      <c r="AA18" s="64">
        <v>2985506.47</v>
      </c>
      <c r="AB18" s="65"/>
      <c r="AC18" s="38"/>
      <c r="AD18" s="8"/>
      <c r="AE18" s="8"/>
      <c r="AF18" s="9"/>
      <c r="AG18" s="10"/>
      <c r="AH18" s="10"/>
      <c r="AI18" s="10"/>
      <c r="AJ18" s="11"/>
      <c r="AK18" s="9"/>
      <c r="AL18" s="10"/>
      <c r="AM18" s="10"/>
      <c r="AN18" s="10"/>
      <c r="AO18" s="11"/>
      <c r="AP18" s="9"/>
      <c r="AQ18" s="10"/>
      <c r="AR18" s="10"/>
      <c r="AS18" s="10"/>
      <c r="AT18" s="11"/>
    </row>
    <row r="19" spans="1:46" ht="16.5" customHeight="1" x14ac:dyDescent="0.3">
      <c r="A19" s="66"/>
      <c r="B19" s="67"/>
      <c r="C19" s="68" t="s">
        <v>56</v>
      </c>
      <c r="D19" s="69"/>
      <c r="E19" s="69"/>
      <c r="F19" s="69"/>
      <c r="G19" s="69"/>
      <c r="H19" s="69"/>
      <c r="I19" s="69"/>
      <c r="J19" s="69"/>
      <c r="K19" s="69"/>
      <c r="L19" s="70"/>
      <c r="M19" s="69"/>
      <c r="N19" s="69"/>
      <c r="O19" s="42">
        <f>SUM(O4:O18)</f>
        <v>14765714730.250002</v>
      </c>
      <c r="P19" s="72">
        <f>(O19/$O$127)</f>
        <v>1.0417793539232742E-2</v>
      </c>
      <c r="Q19" s="73">
        <f>SUM(Q4:Q18)</f>
        <v>14728545479.43</v>
      </c>
      <c r="R19" s="177">
        <f>(Q19/$Q$127)</f>
        <v>1.0777495218647657E-2</v>
      </c>
      <c r="S19" s="74">
        <f t="shared" si="2"/>
        <v>-2.5172672978609196E-3</v>
      </c>
      <c r="T19" s="75"/>
      <c r="U19" s="75"/>
      <c r="V19" s="76"/>
      <c r="W19" s="76"/>
      <c r="X19" s="69"/>
      <c r="Y19" s="69"/>
      <c r="Z19" s="77">
        <f>SUM(Z4:Z18)</f>
        <v>54015</v>
      </c>
      <c r="AA19" s="78"/>
      <c r="AB19" s="79"/>
      <c r="AC19" s="45"/>
      <c r="AD19" s="80"/>
      <c r="AE19" s="8"/>
      <c r="AF19" s="9"/>
      <c r="AG19" s="10"/>
      <c r="AH19" s="10"/>
      <c r="AI19" s="10"/>
      <c r="AJ19" s="11"/>
      <c r="AK19" s="9"/>
      <c r="AL19" s="10"/>
      <c r="AM19" s="10"/>
      <c r="AN19" s="10"/>
      <c r="AO19" s="11"/>
      <c r="AP19" s="9"/>
      <c r="AQ19" s="10"/>
      <c r="AR19" s="10"/>
      <c r="AS19" s="10"/>
      <c r="AT19" s="11"/>
    </row>
    <row r="20" spans="1:46" ht="15.75" customHeight="1" x14ac:dyDescent="0.3">
      <c r="A20" s="12"/>
      <c r="B20" s="81"/>
      <c r="C20" s="82" t="s">
        <v>57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26"/>
      <c r="T20" s="81"/>
      <c r="U20" s="81"/>
      <c r="V20" s="81"/>
      <c r="W20" s="81"/>
      <c r="X20" s="81"/>
      <c r="Y20" s="81"/>
      <c r="Z20" s="81"/>
      <c r="AA20" s="83"/>
      <c r="AB20" s="79"/>
      <c r="AC20" s="45"/>
      <c r="AD20" s="80"/>
      <c r="AE20" s="8"/>
      <c r="AF20" s="9"/>
      <c r="AG20" s="10"/>
      <c r="AH20" s="10"/>
      <c r="AI20" s="10"/>
      <c r="AJ20" s="11"/>
      <c r="AK20" s="9"/>
      <c r="AL20" s="10"/>
      <c r="AM20" s="10"/>
      <c r="AN20" s="10"/>
      <c r="AO20" s="11"/>
      <c r="AP20" s="9"/>
      <c r="AQ20" s="10"/>
      <c r="AR20" s="10"/>
      <c r="AS20" s="10"/>
      <c r="AT20" s="11"/>
    </row>
    <row r="21" spans="1:46" ht="18" customHeight="1" x14ac:dyDescent="0.35">
      <c r="A21" s="17">
        <v>16</v>
      </c>
      <c r="B21" s="18" t="s">
        <v>27</v>
      </c>
      <c r="C21" s="18" t="s">
        <v>58</v>
      </c>
      <c r="D21" s="19"/>
      <c r="E21" s="19"/>
      <c r="F21" s="19">
        <v>192893822874.79001</v>
      </c>
      <c r="G21" s="19">
        <v>20886235764.080002</v>
      </c>
      <c r="H21" s="19"/>
      <c r="I21" s="19">
        <v>5643292771</v>
      </c>
      <c r="J21" s="19">
        <v>213780058638.87</v>
      </c>
      <c r="K21" s="19">
        <v>316015086</v>
      </c>
      <c r="L21" s="34">
        <v>993744242.94000006</v>
      </c>
      <c r="M21" s="19">
        <v>219423351409.87</v>
      </c>
      <c r="N21" s="19">
        <v>702230943.49000001</v>
      </c>
      <c r="O21" s="41">
        <v>248181096628.87</v>
      </c>
      <c r="P21" s="24">
        <f t="shared" ref="P21:P46" si="7">(O21/$O$47)</f>
        <v>0.42457650382872925</v>
      </c>
      <c r="Q21" s="42">
        <v>218721120466.38</v>
      </c>
      <c r="R21" s="24">
        <f t="shared" ref="R21:R46" si="8">(Q21/$Q$47)</f>
        <v>0.43698970699243866</v>
      </c>
      <c r="S21" s="26">
        <f t="shared" ref="S21:S47" si="9">((Q21-O21)/O21)</f>
        <v>-0.1187035457682115</v>
      </c>
      <c r="T21" s="27">
        <f t="shared" ref="T21:T46" si="10">(K21/Q21)</f>
        <v>1.4448311407977412E-3</v>
      </c>
      <c r="U21" s="27">
        <f t="shared" ref="U21:U46" si="11">L21/Q21</f>
        <v>4.5434306518777647E-3</v>
      </c>
      <c r="V21" s="28">
        <f t="shared" ref="V21:V46" si="12">Q21/AA21</f>
        <v>106.21556783098035</v>
      </c>
      <c r="W21" s="28">
        <f t="shared" ref="W21:W46" si="13">L21/AA21</f>
        <v>0.48258306658987798</v>
      </c>
      <c r="X21" s="19">
        <v>100</v>
      </c>
      <c r="Y21" s="19">
        <v>100</v>
      </c>
      <c r="Z21" s="29">
        <v>88778</v>
      </c>
      <c r="AA21" s="36">
        <v>2059219047.95</v>
      </c>
      <c r="AB21" s="44"/>
      <c r="AC21" s="45"/>
      <c r="AD21" s="80"/>
      <c r="AE21" s="8"/>
      <c r="AF21" s="9"/>
      <c r="AG21" s="10"/>
      <c r="AH21" s="10"/>
      <c r="AI21" s="10"/>
      <c r="AJ21" s="11"/>
      <c r="AK21" s="9"/>
      <c r="AL21" s="10"/>
      <c r="AM21" s="10"/>
      <c r="AN21" s="10"/>
      <c r="AO21" s="11"/>
      <c r="AP21" s="9"/>
      <c r="AQ21" s="10"/>
      <c r="AR21" s="10"/>
      <c r="AS21" s="10"/>
      <c r="AT21" s="11"/>
    </row>
    <row r="22" spans="1:46" ht="18" customHeight="1" x14ac:dyDescent="0.35">
      <c r="A22" s="17">
        <v>17</v>
      </c>
      <c r="B22" s="18" t="s">
        <v>59</v>
      </c>
      <c r="C22" s="18" t="s">
        <v>60</v>
      </c>
      <c r="D22" s="19"/>
      <c r="E22" s="19"/>
      <c r="F22" s="19">
        <v>137762038969.54001</v>
      </c>
      <c r="G22" s="19"/>
      <c r="H22" s="19"/>
      <c r="I22" s="19">
        <v>57018848.25</v>
      </c>
      <c r="J22" s="19">
        <v>137067600624.98</v>
      </c>
      <c r="K22" s="33">
        <v>178762853.28</v>
      </c>
      <c r="L22" s="34">
        <v>1606045573.95</v>
      </c>
      <c r="M22" s="19">
        <v>138312995772.35001</v>
      </c>
      <c r="N22" s="33">
        <v>1245395147.3800001</v>
      </c>
      <c r="O22" s="41">
        <v>162247079896.98999</v>
      </c>
      <c r="P22" s="24">
        <f t="shared" si="7"/>
        <v>0.2775646448290825</v>
      </c>
      <c r="Q22" s="42">
        <v>137067600624.98</v>
      </c>
      <c r="R22" s="24">
        <f t="shared" si="8"/>
        <v>0.27385160842056633</v>
      </c>
      <c r="S22" s="26">
        <f t="shared" si="9"/>
        <v>-0.15519218766831638</v>
      </c>
      <c r="T22" s="27">
        <f t="shared" si="10"/>
        <v>1.3041948094582843E-3</v>
      </c>
      <c r="U22" s="27">
        <f t="shared" si="11"/>
        <v>1.1717178725147282E-2</v>
      </c>
      <c r="V22" s="28">
        <f t="shared" si="12"/>
        <v>100.01932947327171</v>
      </c>
      <c r="W22" s="28">
        <f t="shared" si="13"/>
        <v>1.1719443594077159</v>
      </c>
      <c r="X22" s="19">
        <v>100</v>
      </c>
      <c r="Y22" s="19">
        <v>100</v>
      </c>
      <c r="Z22" s="29">
        <v>21531</v>
      </c>
      <c r="AA22" s="36">
        <v>1370411113</v>
      </c>
      <c r="AB22" s="44"/>
      <c r="AC22" s="45"/>
      <c r="AD22" s="80"/>
      <c r="AE22" s="8"/>
      <c r="AF22" s="9"/>
      <c r="AG22" s="10"/>
      <c r="AH22" s="10"/>
      <c r="AI22" s="10"/>
      <c r="AJ22" s="11"/>
      <c r="AK22" s="9"/>
      <c r="AL22" s="10"/>
      <c r="AM22" s="10"/>
      <c r="AN22" s="10"/>
      <c r="AO22" s="11"/>
      <c r="AP22" s="9"/>
      <c r="AQ22" s="10"/>
      <c r="AR22" s="10"/>
      <c r="AS22" s="10"/>
      <c r="AT22" s="11"/>
    </row>
    <row r="23" spans="1:46" ht="18" customHeight="1" x14ac:dyDescent="0.35">
      <c r="A23" s="17">
        <v>18</v>
      </c>
      <c r="B23" s="18" t="s">
        <v>37</v>
      </c>
      <c r="C23" s="18" t="s">
        <v>61</v>
      </c>
      <c r="D23" s="19"/>
      <c r="E23" s="19"/>
      <c r="F23" s="19">
        <v>5246820458</v>
      </c>
      <c r="G23" s="19"/>
      <c r="H23" s="35"/>
      <c r="I23" s="19">
        <v>4356928006</v>
      </c>
      <c r="J23" s="19">
        <v>5246820458</v>
      </c>
      <c r="K23" s="33">
        <v>10429706</v>
      </c>
      <c r="L23" s="34">
        <v>40944073</v>
      </c>
      <c r="M23" s="19">
        <v>9603748463.8899994</v>
      </c>
      <c r="N23" s="19">
        <v>-160650162.68000001</v>
      </c>
      <c r="O23" s="41">
        <v>12042407659</v>
      </c>
      <c r="P23" s="24">
        <f t="shared" si="7"/>
        <v>2.0601582517722521E-2</v>
      </c>
      <c r="Q23" s="42">
        <v>9443098301</v>
      </c>
      <c r="R23" s="24">
        <f t="shared" si="8"/>
        <v>1.8866658834116031E-2</v>
      </c>
      <c r="S23" s="26">
        <f t="shared" si="9"/>
        <v>-0.21584631841103494</v>
      </c>
      <c r="T23" s="27">
        <f t="shared" si="10"/>
        <v>1.1044792363217822E-3</v>
      </c>
      <c r="U23" s="27">
        <f t="shared" si="11"/>
        <v>4.3358727924778804E-3</v>
      </c>
      <c r="V23" s="28">
        <f t="shared" si="12"/>
        <v>1.0736153461858231</v>
      </c>
      <c r="W23" s="28">
        <f t="shared" si="13"/>
        <v>4.6550595691138312E-3</v>
      </c>
      <c r="X23" s="43">
        <v>1</v>
      </c>
      <c r="Y23" s="19">
        <v>1</v>
      </c>
      <c r="Z23" s="29">
        <v>7762</v>
      </c>
      <c r="AA23" s="36">
        <v>8795606671</v>
      </c>
      <c r="AB23" s="44"/>
      <c r="AC23" s="45"/>
      <c r="AD23" s="80"/>
      <c r="AE23" s="8"/>
      <c r="AF23" s="9"/>
      <c r="AG23" s="10"/>
      <c r="AH23" s="10"/>
      <c r="AI23" s="10"/>
      <c r="AJ23" s="11"/>
      <c r="AK23" s="9"/>
      <c r="AL23" s="10"/>
      <c r="AM23" s="10"/>
      <c r="AN23" s="10"/>
      <c r="AO23" s="11"/>
      <c r="AP23" s="9"/>
      <c r="AQ23" s="10"/>
      <c r="AR23" s="10"/>
      <c r="AS23" s="10"/>
      <c r="AT23" s="11"/>
    </row>
    <row r="24" spans="1:46" ht="18" customHeight="1" x14ac:dyDescent="0.35">
      <c r="A24" s="17">
        <v>19</v>
      </c>
      <c r="B24" s="18" t="s">
        <v>62</v>
      </c>
      <c r="C24" s="18" t="s">
        <v>63</v>
      </c>
      <c r="D24" s="19"/>
      <c r="E24" s="19"/>
      <c r="F24" s="19">
        <v>709115791.60000002</v>
      </c>
      <c r="G24" s="19"/>
      <c r="H24" s="19"/>
      <c r="I24" s="35">
        <v>5386992.9500000002</v>
      </c>
      <c r="J24" s="33">
        <v>714502784.54999995</v>
      </c>
      <c r="K24" s="19">
        <v>1422511.56</v>
      </c>
      <c r="L24" s="84">
        <v>4986424.26</v>
      </c>
      <c r="M24" s="19">
        <v>714502784.54999995</v>
      </c>
      <c r="N24" s="33">
        <v>36748909.240000002</v>
      </c>
      <c r="O24" s="41">
        <v>722566720.15999997</v>
      </c>
      <c r="P24" s="24">
        <f t="shared" si="7"/>
        <v>1.2361330334811544E-3</v>
      </c>
      <c r="Q24" s="42">
        <v>677753875.30999994</v>
      </c>
      <c r="R24" s="24">
        <f t="shared" si="8"/>
        <v>1.354105478031472E-3</v>
      </c>
      <c r="S24" s="26">
        <f t="shared" si="9"/>
        <v>-6.2018971535357993E-2</v>
      </c>
      <c r="T24" s="27">
        <f t="shared" si="10"/>
        <v>2.0988615658587761E-3</v>
      </c>
      <c r="U24" s="27">
        <f t="shared" si="11"/>
        <v>7.3572788613259403E-3</v>
      </c>
      <c r="V24" s="28">
        <f t="shared" si="12"/>
        <v>101.42430581228552</v>
      </c>
      <c r="W24" s="28">
        <f t="shared" si="13"/>
        <v>0.74620690117738597</v>
      </c>
      <c r="X24" s="19">
        <v>100</v>
      </c>
      <c r="Y24" s="19">
        <v>100</v>
      </c>
      <c r="Z24" s="29">
        <v>715</v>
      </c>
      <c r="AA24" s="36">
        <v>6682361.4900000002</v>
      </c>
      <c r="AB24" s="44"/>
      <c r="AC24" s="45"/>
      <c r="AD24" s="80"/>
      <c r="AE24" s="8"/>
      <c r="AF24" s="9"/>
      <c r="AG24" s="10"/>
      <c r="AH24" s="10"/>
      <c r="AI24" s="10"/>
      <c r="AJ24" s="11"/>
      <c r="AK24" s="9"/>
      <c r="AL24" s="10"/>
      <c r="AM24" s="10"/>
      <c r="AN24" s="10"/>
      <c r="AO24" s="11"/>
      <c r="AP24" s="9"/>
      <c r="AQ24" s="10"/>
      <c r="AR24" s="10"/>
      <c r="AS24" s="10"/>
      <c r="AT24" s="11"/>
    </row>
    <row r="25" spans="1:46" ht="18" customHeight="1" x14ac:dyDescent="0.35">
      <c r="A25" s="17">
        <v>20</v>
      </c>
      <c r="B25" s="32" t="s">
        <v>39</v>
      </c>
      <c r="C25" s="18" t="s">
        <v>64</v>
      </c>
      <c r="D25" s="19"/>
      <c r="E25" s="19"/>
      <c r="F25" s="19">
        <v>22006373109.16</v>
      </c>
      <c r="G25" s="19"/>
      <c r="H25" s="19"/>
      <c r="I25" s="19">
        <v>36474324783.989998</v>
      </c>
      <c r="J25" s="19">
        <v>22006373109.16</v>
      </c>
      <c r="K25" s="19">
        <v>92607742.319999993</v>
      </c>
      <c r="L25" s="34">
        <v>159767013.59999999</v>
      </c>
      <c r="M25" s="19">
        <v>57581435999</v>
      </c>
      <c r="N25" s="19">
        <v>206283033</v>
      </c>
      <c r="O25" s="41">
        <v>67988517736</v>
      </c>
      <c r="P25" s="24">
        <f t="shared" si="7"/>
        <v>0.11631154649951093</v>
      </c>
      <c r="Q25" s="42">
        <v>57375152966</v>
      </c>
      <c r="R25" s="24">
        <f t="shared" si="8"/>
        <v>0.11463159675570792</v>
      </c>
      <c r="S25" s="26">
        <f t="shared" si="9"/>
        <v>-0.15610525311364762</v>
      </c>
      <c r="T25" s="27">
        <f t="shared" si="10"/>
        <v>1.61407399427551E-3</v>
      </c>
      <c r="U25" s="27">
        <f t="shared" si="11"/>
        <v>2.7846028348661048E-3</v>
      </c>
      <c r="V25" s="28">
        <f t="shared" si="12"/>
        <v>1</v>
      </c>
      <c r="W25" s="28">
        <f t="shared" si="13"/>
        <v>2.7846028348661048E-3</v>
      </c>
      <c r="X25" s="19">
        <v>1</v>
      </c>
      <c r="Y25" s="19">
        <v>1</v>
      </c>
      <c r="Z25" s="29">
        <v>76155</v>
      </c>
      <c r="AA25" s="36">
        <v>57375152966</v>
      </c>
      <c r="AB25" s="44"/>
      <c r="AC25" s="45"/>
      <c r="AD25" s="80"/>
      <c r="AE25" s="8"/>
      <c r="AF25" s="9"/>
      <c r="AG25" s="10"/>
      <c r="AH25" s="10"/>
      <c r="AI25" s="10"/>
      <c r="AJ25" s="11"/>
      <c r="AK25" s="9"/>
      <c r="AL25" s="10"/>
      <c r="AM25" s="10"/>
      <c r="AN25" s="10"/>
      <c r="AO25" s="11"/>
      <c r="AP25" s="9"/>
      <c r="AQ25" s="10"/>
      <c r="AR25" s="10"/>
      <c r="AS25" s="10"/>
      <c r="AT25" s="11"/>
    </row>
    <row r="26" spans="1:46" ht="18" customHeight="1" x14ac:dyDescent="0.35">
      <c r="A26" s="17">
        <v>21</v>
      </c>
      <c r="B26" s="18" t="s">
        <v>43</v>
      </c>
      <c r="C26" s="18" t="s">
        <v>65</v>
      </c>
      <c r="D26" s="19"/>
      <c r="E26" s="19"/>
      <c r="F26" s="19">
        <v>753357526.72000003</v>
      </c>
      <c r="G26" s="19"/>
      <c r="H26" s="19"/>
      <c r="I26" s="19">
        <v>363663333.19999999</v>
      </c>
      <c r="J26" s="19">
        <v>1088710477.54</v>
      </c>
      <c r="K26" s="19">
        <v>1680886.04</v>
      </c>
      <c r="L26" s="34">
        <v>5800018.5700000003</v>
      </c>
      <c r="M26" s="19">
        <v>1117020859.9200001</v>
      </c>
      <c r="N26" s="19">
        <v>4386074.99</v>
      </c>
      <c r="O26" s="41">
        <v>1188937709.54</v>
      </c>
      <c r="P26" s="24">
        <f t="shared" si="7"/>
        <v>2.0339785053875431E-3</v>
      </c>
      <c r="Q26" s="42">
        <v>1112634784.9300001</v>
      </c>
      <c r="R26" s="24">
        <f t="shared" si="8"/>
        <v>2.2229675287846373E-3</v>
      </c>
      <c r="S26" s="26">
        <f t="shared" si="9"/>
        <v>-6.4177394658902279E-2</v>
      </c>
      <c r="T26" s="27">
        <f t="shared" si="10"/>
        <v>1.510725768029759E-3</v>
      </c>
      <c r="U26" s="27">
        <f t="shared" si="11"/>
        <v>5.2128682731817531E-3</v>
      </c>
      <c r="V26" s="28">
        <f t="shared" si="12"/>
        <v>10.031123123794375</v>
      </c>
      <c r="W26" s="28">
        <f t="shared" si="13"/>
        <v>5.2290923476407535E-2</v>
      </c>
      <c r="X26" s="19">
        <v>10</v>
      </c>
      <c r="Y26" s="19">
        <v>10</v>
      </c>
      <c r="Z26" s="29">
        <v>1217</v>
      </c>
      <c r="AA26" s="36">
        <v>110918266.2</v>
      </c>
      <c r="AB26" s="44"/>
      <c r="AC26" s="45"/>
      <c r="AD26" s="3"/>
      <c r="AE26" s="38"/>
      <c r="AF26" s="9"/>
      <c r="AG26" s="10"/>
      <c r="AH26" s="10"/>
      <c r="AI26" s="10"/>
      <c r="AJ26" s="11"/>
      <c r="AK26" s="9"/>
      <c r="AL26" s="10"/>
      <c r="AM26" s="10"/>
      <c r="AN26" s="10"/>
      <c r="AO26" s="11"/>
      <c r="AP26" s="9"/>
      <c r="AQ26" s="10"/>
      <c r="AR26" s="10"/>
      <c r="AS26" s="10"/>
      <c r="AT26" s="11"/>
    </row>
    <row r="27" spans="1:46" ht="18" customHeight="1" x14ac:dyDescent="0.35">
      <c r="A27" s="17">
        <v>22</v>
      </c>
      <c r="B27" s="18" t="s">
        <v>66</v>
      </c>
      <c r="C27" s="18" t="s">
        <v>67</v>
      </c>
      <c r="D27" s="19"/>
      <c r="E27" s="19"/>
      <c r="F27" s="19">
        <v>4212590312.73</v>
      </c>
      <c r="G27" s="19"/>
      <c r="H27" s="19"/>
      <c r="I27" s="19">
        <v>12402670018.620001</v>
      </c>
      <c r="J27" s="19">
        <v>4212590312.73</v>
      </c>
      <c r="K27" s="19">
        <v>26932001.949999999</v>
      </c>
      <c r="L27" s="34">
        <v>83659198.079999998</v>
      </c>
      <c r="M27" s="19">
        <v>20314284216.98</v>
      </c>
      <c r="N27" s="19">
        <v>151948394.34</v>
      </c>
      <c r="O27" s="41">
        <v>23294759296.23</v>
      </c>
      <c r="P27" s="24">
        <f t="shared" si="7"/>
        <v>3.9851574490845441E-2</v>
      </c>
      <c r="Q27" s="42">
        <v>20162335822.639999</v>
      </c>
      <c r="R27" s="24">
        <f t="shared" si="8"/>
        <v>4.0282955777802519E-2</v>
      </c>
      <c r="S27" s="26">
        <f t="shared" si="9"/>
        <v>-0.1344690208538428</v>
      </c>
      <c r="T27" s="27">
        <f t="shared" si="10"/>
        <v>1.3357580285791311E-3</v>
      </c>
      <c r="U27" s="27">
        <f t="shared" si="11"/>
        <v>4.1492810563179029E-3</v>
      </c>
      <c r="V27" s="28">
        <f t="shared" si="12"/>
        <v>1.0068646735155433</v>
      </c>
      <c r="W27" s="28">
        <f t="shared" si="13"/>
        <v>4.1777645160937541E-3</v>
      </c>
      <c r="X27" s="19">
        <v>1</v>
      </c>
      <c r="Y27" s="19">
        <v>1</v>
      </c>
      <c r="Z27" s="85">
        <v>18313</v>
      </c>
      <c r="AA27" s="55">
        <v>20024871616.799999</v>
      </c>
      <c r="AB27" s="44"/>
      <c r="AC27" s="45"/>
      <c r="AD27" s="45"/>
      <c r="AE27" s="46"/>
      <c r="AF27" s="9"/>
      <c r="AG27" s="10"/>
      <c r="AH27" s="10"/>
      <c r="AI27" s="10"/>
      <c r="AJ27" s="11"/>
      <c r="AK27" s="9"/>
      <c r="AL27" s="10"/>
      <c r="AM27" s="10"/>
      <c r="AN27" s="10"/>
      <c r="AO27" s="11"/>
      <c r="AP27" s="9"/>
      <c r="AQ27" s="10"/>
      <c r="AR27" s="10"/>
      <c r="AS27" s="10"/>
      <c r="AT27" s="11"/>
    </row>
    <row r="28" spans="1:46" ht="16.5" customHeight="1" x14ac:dyDescent="0.3">
      <c r="A28" s="17">
        <v>23</v>
      </c>
      <c r="B28" s="18" t="s">
        <v>68</v>
      </c>
      <c r="C28" s="18" t="s">
        <v>69</v>
      </c>
      <c r="D28" s="19"/>
      <c r="E28" s="19"/>
      <c r="F28" s="19">
        <v>2409419035.02</v>
      </c>
      <c r="G28" s="19"/>
      <c r="H28" s="19"/>
      <c r="I28" s="19">
        <v>424044004.76999998</v>
      </c>
      <c r="J28" s="19">
        <v>2409419035.02</v>
      </c>
      <c r="K28" s="19">
        <v>4959696.6900000004</v>
      </c>
      <c r="L28" s="34">
        <v>3048413.75</v>
      </c>
      <c r="M28" s="19">
        <v>2866538893.1599998</v>
      </c>
      <c r="N28" s="19">
        <v>33455070.280000001</v>
      </c>
      <c r="O28" s="41">
        <v>4679137186.4200001</v>
      </c>
      <c r="P28" s="24">
        <f t="shared" si="7"/>
        <v>8.0048470029771817E-3</v>
      </c>
      <c r="Q28" s="42">
        <v>2861579196.4699998</v>
      </c>
      <c r="R28" s="24">
        <f t="shared" si="8"/>
        <v>5.7172377863403305E-3</v>
      </c>
      <c r="S28" s="26">
        <f t="shared" si="9"/>
        <v>-0.38843870515807871</v>
      </c>
      <c r="T28" s="27">
        <f t="shared" si="10"/>
        <v>1.7332026651990643E-3</v>
      </c>
      <c r="U28" s="27">
        <f t="shared" si="11"/>
        <v>1.0652907156162151E-3</v>
      </c>
      <c r="V28" s="28">
        <f t="shared" si="12"/>
        <v>100.99229093409724</v>
      </c>
      <c r="W28" s="28">
        <f t="shared" si="13"/>
        <v>0.10758614988090545</v>
      </c>
      <c r="X28" s="19">
        <v>100</v>
      </c>
      <c r="Y28" s="19">
        <v>100</v>
      </c>
      <c r="Z28" s="29">
        <v>691</v>
      </c>
      <c r="AA28" s="36">
        <v>28334630</v>
      </c>
      <c r="AB28" s="86"/>
      <c r="AC28" s="87"/>
      <c r="AD28" s="88"/>
      <c r="AE28" s="88"/>
      <c r="AF28" s="9"/>
      <c r="AG28" s="10"/>
      <c r="AH28" s="10"/>
      <c r="AI28" s="10"/>
      <c r="AJ28" s="11"/>
      <c r="AK28" s="9"/>
      <c r="AL28" s="10"/>
      <c r="AM28" s="10"/>
      <c r="AN28" s="10"/>
      <c r="AO28" s="11"/>
      <c r="AP28" s="9"/>
      <c r="AQ28" s="10"/>
      <c r="AR28" s="10"/>
      <c r="AS28" s="10"/>
      <c r="AT28" s="11"/>
    </row>
    <row r="29" spans="1:46" ht="18" customHeight="1" x14ac:dyDescent="0.35">
      <c r="A29" s="17">
        <v>24</v>
      </c>
      <c r="B29" s="18" t="s">
        <v>70</v>
      </c>
      <c r="C29" s="18" t="s">
        <v>71</v>
      </c>
      <c r="D29" s="19"/>
      <c r="E29" s="19"/>
      <c r="F29" s="33">
        <v>3231380410.8400002</v>
      </c>
      <c r="G29" s="19"/>
      <c r="H29" s="19"/>
      <c r="I29" s="19">
        <v>2035629486.6099999</v>
      </c>
      <c r="J29" s="33">
        <v>3231380410.8400002</v>
      </c>
      <c r="K29" s="19">
        <v>2974670</v>
      </c>
      <c r="L29" s="34">
        <v>16890921.059999999</v>
      </c>
      <c r="M29" s="19">
        <v>5267009897.3400002</v>
      </c>
      <c r="N29" s="19">
        <v>36554198.710000001</v>
      </c>
      <c r="O29" s="41">
        <v>6385780122.2600002</v>
      </c>
      <c r="P29" s="24">
        <f t="shared" si="7"/>
        <v>1.0924491169376016E-2</v>
      </c>
      <c r="Q29" s="42">
        <v>5230455698.6300001</v>
      </c>
      <c r="R29" s="24">
        <f t="shared" si="8"/>
        <v>1.0450089585804708E-2</v>
      </c>
      <c r="S29" s="26">
        <f t="shared" si="9"/>
        <v>-0.18092142252168833</v>
      </c>
      <c r="T29" s="27">
        <f t="shared" si="10"/>
        <v>5.6872100088318264E-4</v>
      </c>
      <c r="U29" s="27">
        <f t="shared" si="11"/>
        <v>3.2293402397852626E-3</v>
      </c>
      <c r="V29" s="28">
        <f t="shared" si="12"/>
        <v>99.946452069246348</v>
      </c>
      <c r="W29" s="28">
        <f t="shared" si="13"/>
        <v>0.3227610994909863</v>
      </c>
      <c r="X29" s="19">
        <v>100</v>
      </c>
      <c r="Y29" s="19">
        <v>100</v>
      </c>
      <c r="Z29" s="29">
        <v>5214</v>
      </c>
      <c r="AA29" s="36">
        <v>52332580</v>
      </c>
      <c r="AB29" s="44"/>
      <c r="AC29" s="45"/>
      <c r="AD29" s="80"/>
      <c r="AE29" s="8"/>
      <c r="AF29" s="9"/>
      <c r="AG29" s="10"/>
      <c r="AH29" s="10"/>
      <c r="AI29" s="10"/>
      <c r="AJ29" s="11"/>
      <c r="AK29" s="9"/>
      <c r="AL29" s="10"/>
      <c r="AM29" s="10"/>
      <c r="AN29" s="10"/>
      <c r="AO29" s="11"/>
      <c r="AP29" s="9"/>
      <c r="AQ29" s="10"/>
      <c r="AR29" s="10"/>
      <c r="AS29" s="10"/>
      <c r="AT29" s="11"/>
    </row>
    <row r="30" spans="1:46" ht="18" customHeight="1" x14ac:dyDescent="0.35">
      <c r="A30" s="17">
        <v>25</v>
      </c>
      <c r="B30" s="32" t="s">
        <v>50</v>
      </c>
      <c r="C30" s="32" t="s">
        <v>72</v>
      </c>
      <c r="D30" s="35"/>
      <c r="E30" s="19"/>
      <c r="F30" s="19">
        <v>1024281913.34</v>
      </c>
      <c r="G30" s="19"/>
      <c r="H30" s="35"/>
      <c r="I30" s="19">
        <v>25887929.289999999</v>
      </c>
      <c r="J30" s="19">
        <v>1024281913.34</v>
      </c>
      <c r="K30" s="19">
        <v>2204813.84</v>
      </c>
      <c r="L30" s="34">
        <v>3690499.25</v>
      </c>
      <c r="M30" s="19">
        <v>1050169842.63</v>
      </c>
      <c r="N30" s="19">
        <v>1167433.8500000001</v>
      </c>
      <c r="O30" s="41">
        <v>1317320996.48</v>
      </c>
      <c r="P30" s="24">
        <f t="shared" si="7"/>
        <v>2.253610571888312E-3</v>
      </c>
      <c r="Q30" s="42">
        <v>1043508290.12</v>
      </c>
      <c r="R30" s="24">
        <f t="shared" si="8"/>
        <v>2.0848575618640924E-3</v>
      </c>
      <c r="S30" s="26">
        <f t="shared" si="9"/>
        <v>-0.20785572164389102</v>
      </c>
      <c r="T30" s="27">
        <f t="shared" si="10"/>
        <v>2.112885791972437E-3</v>
      </c>
      <c r="U30" s="27">
        <f t="shared" si="11"/>
        <v>3.5366266707623421E-3</v>
      </c>
      <c r="V30" s="28">
        <f t="shared" si="12"/>
        <v>9.9804735295842608</v>
      </c>
      <c r="W30" s="28">
        <f t="shared" si="13"/>
        <v>3.5297208871565268E-2</v>
      </c>
      <c r="X30" s="19">
        <v>10</v>
      </c>
      <c r="Y30" s="19">
        <v>10</v>
      </c>
      <c r="Z30" s="29">
        <v>311</v>
      </c>
      <c r="AA30" s="36">
        <v>104554988</v>
      </c>
      <c r="AB30" s="44"/>
      <c r="AC30" s="45"/>
      <c r="AD30" s="80"/>
      <c r="AE30" s="8"/>
      <c r="AF30" s="9"/>
      <c r="AG30" s="10"/>
      <c r="AH30" s="10"/>
      <c r="AI30" s="10"/>
      <c r="AJ30" s="11"/>
      <c r="AK30" s="9"/>
      <c r="AL30" s="10"/>
      <c r="AM30" s="10"/>
      <c r="AN30" s="10"/>
      <c r="AO30" s="11"/>
      <c r="AP30" s="9"/>
      <c r="AQ30" s="10"/>
      <c r="AR30" s="10"/>
      <c r="AS30" s="10"/>
      <c r="AT30" s="11"/>
    </row>
    <row r="31" spans="1:46" ht="18" customHeight="1" x14ac:dyDescent="0.35">
      <c r="A31" s="17">
        <v>26</v>
      </c>
      <c r="B31" s="32" t="s">
        <v>33</v>
      </c>
      <c r="C31" s="32" t="s">
        <v>73</v>
      </c>
      <c r="D31" s="19"/>
      <c r="E31" s="19"/>
      <c r="F31" s="173">
        <v>2029740061.48</v>
      </c>
      <c r="G31" s="19"/>
      <c r="H31" s="19"/>
      <c r="I31" s="173">
        <v>6840094.1100000003</v>
      </c>
      <c r="J31" s="173">
        <v>2017391014.4000001</v>
      </c>
      <c r="K31" s="173">
        <v>3188216.75</v>
      </c>
      <c r="L31" s="34">
        <v>3104231.92</v>
      </c>
      <c r="M31" s="173">
        <v>2037604576.8900001</v>
      </c>
      <c r="N31" s="173">
        <v>20213562.489999998</v>
      </c>
      <c r="O31" s="23">
        <v>2107403626.29</v>
      </c>
      <c r="P31" s="24">
        <f t="shared" si="7"/>
        <v>3.6052466362666178E-3</v>
      </c>
      <c r="Q31" s="42">
        <v>2017391014.4000001</v>
      </c>
      <c r="R31" s="24">
        <f t="shared" si="8"/>
        <v>4.0306080473254688E-3</v>
      </c>
      <c r="S31" s="26">
        <f t="shared" si="9"/>
        <v>-4.2712563823601023E-2</v>
      </c>
      <c r="T31" s="27">
        <f t="shared" si="10"/>
        <v>1.5803662885591962E-3</v>
      </c>
      <c r="U31" s="27">
        <f t="shared" si="11"/>
        <v>1.5387358711534864E-3</v>
      </c>
      <c r="V31" s="28">
        <f t="shared" si="12"/>
        <v>100.0000000198276</v>
      </c>
      <c r="W31" s="28">
        <f t="shared" si="13"/>
        <v>0.15387358714585808</v>
      </c>
      <c r="X31" s="89">
        <v>100</v>
      </c>
      <c r="Y31" s="89">
        <v>100</v>
      </c>
      <c r="Z31" s="29">
        <v>898</v>
      </c>
      <c r="AA31" s="173">
        <v>20173910.140000001</v>
      </c>
      <c r="AB31" s="44"/>
      <c r="AC31" s="45"/>
      <c r="AD31" s="80"/>
      <c r="AE31" s="8"/>
      <c r="AF31" s="9"/>
      <c r="AG31" s="10"/>
      <c r="AH31" s="10"/>
      <c r="AI31" s="10"/>
      <c r="AJ31" s="11"/>
      <c r="AK31" s="9"/>
      <c r="AL31" s="10"/>
      <c r="AM31" s="10"/>
      <c r="AN31" s="10"/>
      <c r="AO31" s="11"/>
      <c r="AP31" s="9"/>
      <c r="AQ31" s="10"/>
      <c r="AR31" s="10"/>
      <c r="AS31" s="10"/>
      <c r="AT31" s="11"/>
    </row>
    <row r="32" spans="1:46" ht="16.5" customHeight="1" x14ac:dyDescent="0.3">
      <c r="A32" s="17">
        <v>27</v>
      </c>
      <c r="B32" s="18" t="s">
        <v>48</v>
      </c>
      <c r="C32" s="18" t="s">
        <v>74</v>
      </c>
      <c r="D32" s="19"/>
      <c r="E32" s="19"/>
      <c r="F32" s="19">
        <v>7230185903.3599997</v>
      </c>
      <c r="G32" s="19"/>
      <c r="H32" s="19"/>
      <c r="I32" s="19">
        <v>120000000</v>
      </c>
      <c r="J32" s="19">
        <v>7230185903.3599997</v>
      </c>
      <c r="K32" s="21">
        <v>9890394.8100000005</v>
      </c>
      <c r="L32" s="34">
        <v>25113449.5</v>
      </c>
      <c r="M32" s="19">
        <v>7350185903.3599997</v>
      </c>
      <c r="N32" s="19">
        <v>194087501.19999999</v>
      </c>
      <c r="O32" s="41">
        <v>7675350443.54</v>
      </c>
      <c r="P32" s="24">
        <f t="shared" si="7"/>
        <v>1.3130627196202897E-2</v>
      </c>
      <c r="Q32" s="42">
        <v>7156098402.1599998</v>
      </c>
      <c r="R32" s="24">
        <f t="shared" si="8"/>
        <v>1.4297390838621069E-2</v>
      </c>
      <c r="S32" s="26">
        <f t="shared" si="9"/>
        <v>-6.7651900092331477E-2</v>
      </c>
      <c r="T32" s="27">
        <f t="shared" si="10"/>
        <v>1.3820931818118486E-3</v>
      </c>
      <c r="U32" s="27">
        <f t="shared" si="11"/>
        <v>3.509377329470448E-3</v>
      </c>
      <c r="V32" s="28">
        <f t="shared" si="12"/>
        <v>100.00023507501713</v>
      </c>
      <c r="W32" s="28">
        <f t="shared" si="13"/>
        <v>0.35093855791398065</v>
      </c>
      <c r="X32" s="19">
        <v>100</v>
      </c>
      <c r="Y32" s="19">
        <v>100</v>
      </c>
      <c r="Z32" s="29">
        <v>5214</v>
      </c>
      <c r="AA32" s="36">
        <v>71560815.799999997</v>
      </c>
      <c r="AB32" s="90"/>
      <c r="AC32" s="48"/>
      <c r="AD32" s="8"/>
      <c r="AE32" s="8"/>
      <c r="AF32" s="9"/>
      <c r="AG32" s="10"/>
      <c r="AH32" s="10"/>
      <c r="AI32" s="10"/>
      <c r="AJ32" s="11"/>
      <c r="AK32" s="9"/>
      <c r="AL32" s="10"/>
      <c r="AM32" s="10"/>
      <c r="AN32" s="10"/>
      <c r="AO32" s="11"/>
      <c r="AP32" s="9"/>
      <c r="AQ32" s="10"/>
      <c r="AR32" s="10"/>
      <c r="AS32" s="10"/>
      <c r="AT32" s="11"/>
    </row>
    <row r="33" spans="1:46" ht="16.5" customHeight="1" x14ac:dyDescent="0.3">
      <c r="A33" s="17">
        <v>28</v>
      </c>
      <c r="B33" s="18" t="s">
        <v>75</v>
      </c>
      <c r="C33" s="18" t="s">
        <v>76</v>
      </c>
      <c r="D33" s="19"/>
      <c r="E33" s="19"/>
      <c r="F33" s="21">
        <v>5611366146.8000002</v>
      </c>
      <c r="G33" s="19">
        <v>798059081.14999998</v>
      </c>
      <c r="H33" s="19"/>
      <c r="I33" s="19">
        <v>399440847.33999997</v>
      </c>
      <c r="J33" s="19">
        <v>6808866865.29</v>
      </c>
      <c r="K33" s="19">
        <v>7518155.6699999999</v>
      </c>
      <c r="L33" s="34">
        <v>16126822.27</v>
      </c>
      <c r="M33" s="19">
        <v>6808866865.29</v>
      </c>
      <c r="N33" s="19">
        <v>46998373.799999997</v>
      </c>
      <c r="O33" s="41">
        <v>8671744537.2199993</v>
      </c>
      <c r="P33" s="24">
        <f t="shared" si="7"/>
        <v>1.4835211173293108E-2</v>
      </c>
      <c r="Q33" s="42">
        <v>6761868491.4899998</v>
      </c>
      <c r="R33" s="24">
        <f t="shared" si="8"/>
        <v>1.3509746678861841E-2</v>
      </c>
      <c r="S33" s="26">
        <f t="shared" si="9"/>
        <v>-0.22024127181475647</v>
      </c>
      <c r="T33" s="27">
        <f t="shared" si="10"/>
        <v>1.1118458868967665E-3</v>
      </c>
      <c r="U33" s="27">
        <f t="shared" si="11"/>
        <v>2.3849653820236308E-3</v>
      </c>
      <c r="V33" s="28">
        <f t="shared" si="12"/>
        <v>100.13882412831028</v>
      </c>
      <c r="W33" s="28">
        <f t="shared" si="13"/>
        <v>0.23882762894257267</v>
      </c>
      <c r="X33" s="35">
        <v>100</v>
      </c>
      <c r="Y33" s="35">
        <v>100</v>
      </c>
      <c r="Z33" s="29">
        <v>2918</v>
      </c>
      <c r="AA33" s="91">
        <v>67524944</v>
      </c>
      <c r="AB33" s="16"/>
      <c r="AC33" s="8"/>
      <c r="AD33" s="8"/>
      <c r="AE33" s="8"/>
      <c r="AF33" s="9"/>
      <c r="AG33" s="10"/>
      <c r="AH33" s="10"/>
      <c r="AI33" s="10"/>
      <c r="AJ33" s="11"/>
      <c r="AK33" s="9"/>
      <c r="AL33" s="10"/>
      <c r="AM33" s="10"/>
      <c r="AN33" s="10"/>
      <c r="AO33" s="11"/>
      <c r="AP33" s="9"/>
      <c r="AQ33" s="10"/>
      <c r="AR33" s="10"/>
      <c r="AS33" s="10"/>
      <c r="AT33" s="11"/>
    </row>
    <row r="34" spans="1:46" ht="16.5" customHeight="1" x14ac:dyDescent="0.3">
      <c r="A34" s="17">
        <v>29</v>
      </c>
      <c r="B34" s="18" t="s">
        <v>75</v>
      </c>
      <c r="C34" s="18" t="s">
        <v>77</v>
      </c>
      <c r="D34" s="19"/>
      <c r="E34" s="19"/>
      <c r="F34" s="19">
        <v>124530377.2</v>
      </c>
      <c r="G34" s="19"/>
      <c r="H34" s="19"/>
      <c r="I34" s="33">
        <v>49581252.560000002</v>
      </c>
      <c r="J34" s="19">
        <v>174111629.75999999</v>
      </c>
      <c r="K34" s="19">
        <v>158255.12</v>
      </c>
      <c r="L34" s="34">
        <v>336376.19</v>
      </c>
      <c r="M34" s="19">
        <v>173076552.69999999</v>
      </c>
      <c r="N34" s="19">
        <v>1034846.26</v>
      </c>
      <c r="O34" s="41">
        <v>246997233.66999999</v>
      </c>
      <c r="P34" s="24">
        <f t="shared" si="7"/>
        <v>4.22551206967216E-4</v>
      </c>
      <c r="Q34" s="42">
        <v>173076552.69999999</v>
      </c>
      <c r="R34" s="24">
        <f t="shared" si="8"/>
        <v>3.4579501005829928E-4</v>
      </c>
      <c r="S34" s="26">
        <f t="shared" si="9"/>
        <v>-0.29927736384595116</v>
      </c>
      <c r="T34" s="27">
        <f t="shared" si="10"/>
        <v>9.1436487225574374E-4</v>
      </c>
      <c r="U34" s="27">
        <f t="shared" si="11"/>
        <v>1.9435110345827915E-3</v>
      </c>
      <c r="V34" s="28">
        <f t="shared" si="12"/>
        <v>1030217.575595238</v>
      </c>
      <c r="W34" s="28">
        <f t="shared" si="13"/>
        <v>2002.2392261904763</v>
      </c>
      <c r="X34" s="19">
        <v>1000000</v>
      </c>
      <c r="Y34" s="19">
        <v>1000000</v>
      </c>
      <c r="Z34" s="29">
        <v>4</v>
      </c>
      <c r="AA34" s="36">
        <v>168</v>
      </c>
      <c r="AB34" s="16"/>
      <c r="AC34" s="8"/>
      <c r="AD34" s="8"/>
      <c r="AE34" s="8"/>
      <c r="AF34" s="9"/>
      <c r="AG34" s="10"/>
      <c r="AH34" s="10"/>
      <c r="AI34" s="10"/>
      <c r="AJ34" s="11"/>
      <c r="AK34" s="9"/>
      <c r="AL34" s="10"/>
      <c r="AM34" s="10"/>
      <c r="AN34" s="10"/>
      <c r="AO34" s="11"/>
      <c r="AP34" s="9"/>
      <c r="AQ34" s="10"/>
      <c r="AR34" s="10"/>
      <c r="AS34" s="10"/>
      <c r="AT34" s="11"/>
    </row>
    <row r="35" spans="1:46" ht="16.5" customHeight="1" x14ac:dyDescent="0.3">
      <c r="A35" s="17">
        <v>30</v>
      </c>
      <c r="B35" s="18" t="s">
        <v>78</v>
      </c>
      <c r="C35" s="18" t="s">
        <v>79</v>
      </c>
      <c r="D35" s="33"/>
      <c r="E35" s="19"/>
      <c r="F35" s="173">
        <v>2806348535.96</v>
      </c>
      <c r="G35" s="19"/>
      <c r="H35" s="19"/>
      <c r="I35" s="173">
        <v>1653083303.97</v>
      </c>
      <c r="J35" s="173">
        <v>2806348535.96</v>
      </c>
      <c r="K35" s="173">
        <v>7579850.5499999998</v>
      </c>
      <c r="L35" s="34">
        <v>12543920.66</v>
      </c>
      <c r="M35" s="173">
        <v>4459431839.9200001</v>
      </c>
      <c r="N35" s="173">
        <v>22385230.550000001</v>
      </c>
      <c r="O35" s="41">
        <v>6086521922.6599998</v>
      </c>
      <c r="P35" s="24">
        <f t="shared" si="7"/>
        <v>1.0412534369063175E-2</v>
      </c>
      <c r="Q35" s="42">
        <v>4437046609.3699999</v>
      </c>
      <c r="R35" s="24">
        <f t="shared" si="8"/>
        <v>8.8649129704802699E-3</v>
      </c>
      <c r="S35" s="26">
        <f t="shared" si="9"/>
        <v>-0.27100457933931632</v>
      </c>
      <c r="T35" s="27">
        <f t="shared" si="10"/>
        <v>1.7083098775643097E-3</v>
      </c>
      <c r="U35" s="27">
        <f t="shared" si="11"/>
        <v>2.8270878727102364E-3</v>
      </c>
      <c r="V35" s="28">
        <f t="shared" si="12"/>
        <v>1.0029542519238273</v>
      </c>
      <c r="W35" s="28">
        <f t="shared" si="13"/>
        <v>2.8354398024970193E-3</v>
      </c>
      <c r="X35" s="19">
        <v>1</v>
      </c>
      <c r="Y35" s="19">
        <v>1</v>
      </c>
      <c r="Z35" s="29">
        <v>1366</v>
      </c>
      <c r="AA35" s="173">
        <v>4423977066.6099997</v>
      </c>
      <c r="AB35" s="16"/>
      <c r="AC35" s="8"/>
      <c r="AD35" s="8"/>
      <c r="AE35" s="8"/>
      <c r="AF35" s="9"/>
      <c r="AG35" s="10"/>
      <c r="AH35" s="10"/>
      <c r="AI35" s="10"/>
      <c r="AJ35" s="11"/>
      <c r="AK35" s="9"/>
      <c r="AL35" s="10"/>
      <c r="AM35" s="10"/>
      <c r="AN35" s="10"/>
      <c r="AO35" s="11"/>
      <c r="AP35" s="9"/>
      <c r="AQ35" s="10"/>
      <c r="AR35" s="10"/>
      <c r="AS35" s="10"/>
      <c r="AT35" s="11"/>
    </row>
    <row r="36" spans="1:46" ht="16.5" customHeight="1" x14ac:dyDescent="0.3">
      <c r="A36" s="17">
        <v>31</v>
      </c>
      <c r="B36" s="18" t="s">
        <v>80</v>
      </c>
      <c r="C36" s="18" t="s">
        <v>81</v>
      </c>
      <c r="D36" s="19"/>
      <c r="E36" s="19"/>
      <c r="F36" s="19">
        <v>10033542429.35</v>
      </c>
      <c r="G36" s="19"/>
      <c r="H36" s="19"/>
      <c r="I36" s="19"/>
      <c r="J36" s="19">
        <v>10033542429.35</v>
      </c>
      <c r="K36" s="19">
        <v>10420546.890000001</v>
      </c>
      <c r="L36" s="34">
        <v>26499090.440000001</v>
      </c>
      <c r="M36" s="19">
        <v>10033542429.35</v>
      </c>
      <c r="N36" s="19">
        <v>21236768.920000002</v>
      </c>
      <c r="O36" s="41">
        <v>11437648728.65</v>
      </c>
      <c r="P36" s="24">
        <f t="shared" si="7"/>
        <v>1.9566989489506623E-2</v>
      </c>
      <c r="Q36" s="42">
        <v>10001885113.540001</v>
      </c>
      <c r="R36" s="24">
        <f t="shared" si="8"/>
        <v>1.9983076329428872E-2</v>
      </c>
      <c r="S36" s="26">
        <f t="shared" si="9"/>
        <v>-0.12552961270034246</v>
      </c>
      <c r="T36" s="27">
        <f t="shared" si="10"/>
        <v>1.0418582868836634E-3</v>
      </c>
      <c r="U36" s="27">
        <f t="shared" si="11"/>
        <v>2.6494096002089638E-3</v>
      </c>
      <c r="V36" s="28">
        <f t="shared" si="12"/>
        <v>1.015842960633482</v>
      </c>
      <c r="W36" s="28">
        <f t="shared" si="13"/>
        <v>2.6913840922070439E-3</v>
      </c>
      <c r="X36" s="19">
        <v>1</v>
      </c>
      <c r="Y36" s="19">
        <v>1</v>
      </c>
      <c r="Z36" s="29">
        <v>2519</v>
      </c>
      <c r="AA36" s="36">
        <v>9845896955.6700001</v>
      </c>
      <c r="AB36" s="7"/>
      <c r="AC36" s="92"/>
      <c r="AD36" s="92"/>
      <c r="AE36" s="92"/>
      <c r="AF36" s="9"/>
      <c r="AG36" s="10"/>
      <c r="AH36" s="10"/>
      <c r="AI36" s="10"/>
      <c r="AJ36" s="11"/>
      <c r="AK36" s="9"/>
      <c r="AL36" s="10"/>
      <c r="AM36" s="10"/>
      <c r="AN36" s="10"/>
      <c r="AO36" s="11"/>
      <c r="AP36" s="9"/>
      <c r="AQ36" s="10"/>
      <c r="AR36" s="10"/>
      <c r="AS36" s="10"/>
      <c r="AT36" s="11"/>
    </row>
    <row r="37" spans="1:46" ht="16.5" customHeight="1" x14ac:dyDescent="0.3">
      <c r="A37" s="17">
        <v>32</v>
      </c>
      <c r="B37" s="18" t="s">
        <v>35</v>
      </c>
      <c r="C37" s="18" t="s">
        <v>82</v>
      </c>
      <c r="D37" s="19"/>
      <c r="E37" s="19"/>
      <c r="F37" s="19">
        <v>541134623.53999996</v>
      </c>
      <c r="G37" s="19"/>
      <c r="H37" s="35"/>
      <c r="I37" s="19">
        <v>12767934.5</v>
      </c>
      <c r="J37" s="19">
        <v>541134623.53999996</v>
      </c>
      <c r="K37" s="21">
        <v>1145184</v>
      </c>
      <c r="L37" s="34">
        <v>1841084.33</v>
      </c>
      <c r="M37" s="19">
        <v>553902558.03999996</v>
      </c>
      <c r="N37" s="19">
        <v>14120909.720000001</v>
      </c>
      <c r="O37" s="41">
        <v>528831027.44999999</v>
      </c>
      <c r="P37" s="24">
        <f t="shared" si="7"/>
        <v>9.0469915638513251E-4</v>
      </c>
      <c r="Q37" s="42">
        <v>539781648.32000005</v>
      </c>
      <c r="R37" s="24">
        <f t="shared" si="8"/>
        <v>1.0784464885525756E-3</v>
      </c>
      <c r="S37" s="26">
        <f t="shared" si="9"/>
        <v>2.0707220835364894E-2</v>
      </c>
      <c r="T37" s="27">
        <f t="shared" si="10"/>
        <v>2.1215689780566564E-3</v>
      </c>
      <c r="U37" s="27">
        <f t="shared" si="11"/>
        <v>3.4107945976491324E-3</v>
      </c>
      <c r="V37" s="28">
        <f t="shared" si="12"/>
        <v>100.79150505244399</v>
      </c>
      <c r="W37" s="28">
        <f t="shared" si="13"/>
        <v>0.34377912092180124</v>
      </c>
      <c r="X37" s="35">
        <v>100</v>
      </c>
      <c r="Y37" s="35">
        <v>100</v>
      </c>
      <c r="Z37" s="29">
        <v>573</v>
      </c>
      <c r="AA37" s="36">
        <v>5355428</v>
      </c>
      <c r="AB37" s="16"/>
      <c r="AC37" s="8"/>
      <c r="AD37" s="8"/>
      <c r="AE37" s="8"/>
      <c r="AF37" s="9"/>
      <c r="AG37" s="10"/>
      <c r="AH37" s="10"/>
      <c r="AI37" s="10"/>
      <c r="AJ37" s="11"/>
      <c r="AK37" s="9"/>
      <c r="AL37" s="10"/>
      <c r="AM37" s="10"/>
      <c r="AN37" s="10"/>
      <c r="AO37" s="11"/>
      <c r="AP37" s="9"/>
      <c r="AQ37" s="10"/>
      <c r="AR37" s="10"/>
      <c r="AS37" s="10"/>
      <c r="AT37" s="11"/>
    </row>
    <row r="38" spans="1:46" ht="16.5" customHeight="1" x14ac:dyDescent="0.3">
      <c r="A38" s="17">
        <v>33</v>
      </c>
      <c r="B38" s="18" t="s">
        <v>29</v>
      </c>
      <c r="C38" s="18" t="s">
        <v>83</v>
      </c>
      <c r="D38" s="19"/>
      <c r="E38" s="19"/>
      <c r="F38" s="19">
        <v>7350747441.6599998</v>
      </c>
      <c r="G38" s="19"/>
      <c r="H38" s="19"/>
      <c r="I38" s="85">
        <v>22402808.469999999</v>
      </c>
      <c r="J38" s="19">
        <v>7373150250.1300001</v>
      </c>
      <c r="K38" s="19">
        <v>7960538.0499999998</v>
      </c>
      <c r="L38" s="34">
        <v>31560132.850000001</v>
      </c>
      <c r="M38" s="19">
        <v>7329032565.4799995</v>
      </c>
      <c r="N38" s="19">
        <v>-16699524.92</v>
      </c>
      <c r="O38" s="41">
        <v>9249963343.0200005</v>
      </c>
      <c r="P38" s="24">
        <f t="shared" si="7"/>
        <v>1.5824400609351186E-2</v>
      </c>
      <c r="Q38" s="42">
        <v>7312333040.5600004</v>
      </c>
      <c r="R38" s="24">
        <f t="shared" si="8"/>
        <v>1.4609536865995596E-2</v>
      </c>
      <c r="S38" s="26">
        <f t="shared" si="9"/>
        <v>-0.209474376341408</v>
      </c>
      <c r="T38" s="27">
        <f t="shared" si="10"/>
        <v>1.0886454440524713E-3</v>
      </c>
      <c r="U38" s="27">
        <f t="shared" si="11"/>
        <v>4.3160141469135048E-3</v>
      </c>
      <c r="V38" s="28">
        <f t="shared" si="12"/>
        <v>0.99608457308910081</v>
      </c>
      <c r="W38" s="28">
        <f t="shared" si="13"/>
        <v>4.2991151089748578E-3</v>
      </c>
      <c r="X38" s="19">
        <v>0.99</v>
      </c>
      <c r="Y38" s="19">
        <v>0.99</v>
      </c>
      <c r="Z38" s="29">
        <v>860</v>
      </c>
      <c r="AA38" s="36">
        <v>7341076489</v>
      </c>
      <c r="AB38" s="16"/>
      <c r="AC38" s="8"/>
      <c r="AD38" s="8"/>
      <c r="AE38" s="8"/>
      <c r="AF38" s="9"/>
      <c r="AG38" s="10"/>
      <c r="AH38" s="10"/>
      <c r="AI38" s="10"/>
      <c r="AJ38" s="11"/>
      <c r="AK38" s="9"/>
      <c r="AL38" s="10"/>
      <c r="AM38" s="10"/>
      <c r="AN38" s="10"/>
      <c r="AO38" s="11"/>
      <c r="AP38" s="9"/>
      <c r="AQ38" s="10"/>
      <c r="AR38" s="10"/>
      <c r="AS38" s="10"/>
      <c r="AT38" s="11"/>
    </row>
    <row r="39" spans="1:46" ht="16.5" customHeight="1" x14ac:dyDescent="0.3">
      <c r="A39" s="17">
        <v>34</v>
      </c>
      <c r="B39" s="18" t="s">
        <v>84</v>
      </c>
      <c r="C39" s="18" t="s">
        <v>85</v>
      </c>
      <c r="D39" s="19"/>
      <c r="E39" s="33"/>
      <c r="F39" s="21">
        <v>449948233.26999998</v>
      </c>
      <c r="G39" s="19"/>
      <c r="H39" s="19"/>
      <c r="I39" s="19">
        <v>319387607.30000001</v>
      </c>
      <c r="J39" s="93">
        <v>768994925.72000003</v>
      </c>
      <c r="K39" s="93">
        <v>363324.65</v>
      </c>
      <c r="L39" s="166">
        <v>2114742.37</v>
      </c>
      <c r="M39" s="21">
        <v>787211751.5</v>
      </c>
      <c r="N39" s="93">
        <v>5044089.26</v>
      </c>
      <c r="O39" s="41">
        <v>790430981.88999999</v>
      </c>
      <c r="P39" s="24">
        <f t="shared" si="7"/>
        <v>1.3522320086715536E-3</v>
      </c>
      <c r="Q39" s="42">
        <v>782167662.24000001</v>
      </c>
      <c r="R39" s="24">
        <f t="shared" si="8"/>
        <v>1.5627170197939657E-3</v>
      </c>
      <c r="S39" s="26">
        <f t="shared" si="9"/>
        <v>-1.0454195039573915E-2</v>
      </c>
      <c r="T39" s="27">
        <f t="shared" si="10"/>
        <v>4.6450993506877766E-4</v>
      </c>
      <c r="U39" s="27">
        <f t="shared" si="11"/>
        <v>2.703694453365311E-3</v>
      </c>
      <c r="V39" s="28">
        <f t="shared" si="12"/>
        <v>9.9995456709969996</v>
      </c>
      <c r="W39" s="28">
        <f t="shared" si="13"/>
        <v>2.7035716166847697E-2</v>
      </c>
      <c r="X39" s="19">
        <v>10</v>
      </c>
      <c r="Y39" s="19">
        <v>10</v>
      </c>
      <c r="Z39" s="29">
        <v>273</v>
      </c>
      <c r="AA39" s="30">
        <v>78220320</v>
      </c>
      <c r="AB39" s="16"/>
      <c r="AC39" s="8"/>
      <c r="AD39" s="8"/>
      <c r="AE39" s="8"/>
      <c r="AF39" s="9"/>
      <c r="AG39" s="10"/>
      <c r="AH39" s="10"/>
      <c r="AI39" s="10"/>
      <c r="AJ39" s="11"/>
      <c r="AK39" s="9"/>
      <c r="AL39" s="10"/>
      <c r="AM39" s="10"/>
      <c r="AN39" s="10"/>
      <c r="AO39" s="11"/>
      <c r="AP39" s="9"/>
      <c r="AQ39" s="10"/>
      <c r="AR39" s="10"/>
      <c r="AS39" s="10"/>
      <c r="AT39" s="11"/>
    </row>
    <row r="40" spans="1:46" ht="16.5" customHeight="1" x14ac:dyDescent="0.3">
      <c r="A40" s="17">
        <v>35</v>
      </c>
      <c r="B40" s="18" t="s">
        <v>86</v>
      </c>
      <c r="C40" s="18" t="s">
        <v>87</v>
      </c>
      <c r="D40" s="19"/>
      <c r="E40" s="19"/>
      <c r="F40" s="173">
        <v>470790822.95999998</v>
      </c>
      <c r="G40" s="19"/>
      <c r="H40" s="19"/>
      <c r="I40" s="173">
        <v>427420014.08999997</v>
      </c>
      <c r="J40" s="173">
        <v>506801309.19</v>
      </c>
      <c r="K40" s="173">
        <v>1034581.59</v>
      </c>
      <c r="L40" s="166">
        <v>2496565.6</v>
      </c>
      <c r="M40" s="173">
        <v>934398024.84000003</v>
      </c>
      <c r="N40" s="173">
        <v>2391727.91</v>
      </c>
      <c r="O40" s="41">
        <v>986086647.75999999</v>
      </c>
      <c r="P40" s="24">
        <f t="shared" si="7"/>
        <v>1.6869504852104443E-3</v>
      </c>
      <c r="Q40" s="42">
        <v>931836296.94000006</v>
      </c>
      <c r="R40" s="24">
        <f t="shared" si="8"/>
        <v>1.861744624828408E-3</v>
      </c>
      <c r="S40" s="26">
        <f t="shared" si="9"/>
        <v>-5.5015805095054618E-2</v>
      </c>
      <c r="T40" s="27">
        <f t="shared" si="10"/>
        <v>1.1102610977887413E-3</v>
      </c>
      <c r="U40" s="27">
        <f t="shared" si="11"/>
        <v>2.6791890466150744E-3</v>
      </c>
      <c r="V40" s="28">
        <f t="shared" si="12"/>
        <v>1.0045811995195117</v>
      </c>
      <c r="W40" s="28">
        <f t="shared" si="13"/>
        <v>2.6914629461881087E-3</v>
      </c>
      <c r="X40" s="19">
        <v>1</v>
      </c>
      <c r="Y40" s="19">
        <v>1</v>
      </c>
      <c r="Z40" s="29">
        <v>158</v>
      </c>
      <c r="AA40" s="173">
        <v>927586836.57000005</v>
      </c>
      <c r="AB40" s="16"/>
      <c r="AC40" s="8"/>
      <c r="AD40" s="8"/>
      <c r="AE40" s="8"/>
      <c r="AF40" s="9"/>
      <c r="AG40" s="10"/>
      <c r="AH40" s="10"/>
      <c r="AI40" s="10"/>
      <c r="AJ40" s="11"/>
      <c r="AK40" s="9"/>
      <c r="AL40" s="10"/>
      <c r="AM40" s="10"/>
      <c r="AN40" s="10"/>
      <c r="AO40" s="11"/>
      <c r="AP40" s="9"/>
      <c r="AQ40" s="10"/>
      <c r="AR40" s="10"/>
      <c r="AS40" s="10"/>
      <c r="AT40" s="11"/>
    </row>
    <row r="41" spans="1:46" ht="16.5" customHeight="1" x14ac:dyDescent="0.3">
      <c r="A41" s="17">
        <v>36</v>
      </c>
      <c r="B41" s="18" t="s">
        <v>88</v>
      </c>
      <c r="C41" s="18" t="s">
        <v>189</v>
      </c>
      <c r="D41" s="19"/>
      <c r="E41" s="19"/>
      <c r="F41" s="173">
        <v>3371012031.2399998</v>
      </c>
      <c r="G41" s="19"/>
      <c r="H41" s="19"/>
      <c r="I41" s="173">
        <v>234678510.31</v>
      </c>
      <c r="J41" s="173">
        <v>3517635745.04</v>
      </c>
      <c r="K41" s="173">
        <v>18665959.449999999</v>
      </c>
      <c r="L41" s="166">
        <v>-107430632.40000001</v>
      </c>
      <c r="M41" s="173">
        <v>3752314255.3499999</v>
      </c>
      <c r="N41" s="173">
        <v>42414380.539999999</v>
      </c>
      <c r="O41" s="94">
        <v>5550140815.2600002</v>
      </c>
      <c r="P41" s="24">
        <f t="shared" si="7"/>
        <v>9.4949188923283429E-3</v>
      </c>
      <c r="Q41" s="42">
        <v>3709899874.8099999</v>
      </c>
      <c r="R41" s="24">
        <f t="shared" si="8"/>
        <v>7.4121239677615051E-3</v>
      </c>
      <c r="S41" s="26">
        <f t="shared" si="9"/>
        <v>-0.33156653167975397</v>
      </c>
      <c r="T41" s="27">
        <f t="shared" si="10"/>
        <v>5.0313917032480462E-3</v>
      </c>
      <c r="U41" s="27">
        <f t="shared" si="11"/>
        <v>-2.8957825285110154E-2</v>
      </c>
      <c r="V41" s="28">
        <f t="shared" si="12"/>
        <v>99.99979998988087</v>
      </c>
      <c r="W41" s="28">
        <f t="shared" si="13"/>
        <v>-2.8957767366529303</v>
      </c>
      <c r="X41" s="19">
        <v>100</v>
      </c>
      <c r="Y41" s="19">
        <v>100</v>
      </c>
      <c r="Z41" s="29">
        <v>720</v>
      </c>
      <c r="AA41" s="173">
        <v>37099072.950000003</v>
      </c>
      <c r="AB41" s="65"/>
      <c r="AC41" s="38"/>
      <c r="AD41" s="38"/>
      <c r="AE41" s="38"/>
      <c r="AF41" s="9"/>
      <c r="AG41" s="10"/>
      <c r="AH41" s="10"/>
      <c r="AI41" s="10"/>
      <c r="AJ41" s="11"/>
      <c r="AK41" s="9"/>
      <c r="AL41" s="10"/>
      <c r="AM41" s="10"/>
      <c r="AN41" s="10"/>
      <c r="AO41" s="11"/>
      <c r="AP41" s="9"/>
      <c r="AQ41" s="10"/>
      <c r="AR41" s="10"/>
      <c r="AS41" s="10"/>
      <c r="AT41" s="11"/>
    </row>
    <row r="42" spans="1:46" ht="16.5" customHeight="1" x14ac:dyDescent="0.3">
      <c r="A42" s="17">
        <v>37</v>
      </c>
      <c r="B42" s="18" t="s">
        <v>89</v>
      </c>
      <c r="C42" s="18" t="s">
        <v>90</v>
      </c>
      <c r="D42" s="19"/>
      <c r="E42" s="19"/>
      <c r="F42" s="19">
        <v>378348350.70999998</v>
      </c>
      <c r="G42" s="19"/>
      <c r="H42" s="19"/>
      <c r="I42" s="19">
        <v>140911069.06999999</v>
      </c>
      <c r="J42" s="19">
        <v>378348350.70999998</v>
      </c>
      <c r="K42" s="19">
        <v>628055.26</v>
      </c>
      <c r="L42" s="34">
        <v>1351312.38</v>
      </c>
      <c r="M42" s="19">
        <v>519259419.77999997</v>
      </c>
      <c r="N42" s="19">
        <v>5637844.0899999999</v>
      </c>
      <c r="O42" s="41">
        <v>537534780.10000002</v>
      </c>
      <c r="P42" s="24">
        <f t="shared" si="7"/>
        <v>9.1958912552671127E-4</v>
      </c>
      <c r="Q42" s="42">
        <v>513621575.69</v>
      </c>
      <c r="R42" s="24">
        <f t="shared" si="8"/>
        <v>1.0261804684759189E-3</v>
      </c>
      <c r="S42" s="26">
        <f t="shared" si="9"/>
        <v>-4.4486804008386852E-2</v>
      </c>
      <c r="T42" s="27">
        <f t="shared" si="10"/>
        <v>1.2227976582881465E-3</v>
      </c>
      <c r="U42" s="27">
        <f t="shared" si="11"/>
        <v>2.6309494070311293E-3</v>
      </c>
      <c r="V42" s="28">
        <f t="shared" si="12"/>
        <v>1.0029570048558107</v>
      </c>
      <c r="W42" s="28">
        <f t="shared" si="13"/>
        <v>2.6387291372031128E-3</v>
      </c>
      <c r="X42" s="19">
        <v>1</v>
      </c>
      <c r="Y42" s="19">
        <v>1</v>
      </c>
      <c r="Z42" s="29">
        <v>427</v>
      </c>
      <c r="AA42" s="36">
        <v>512107272</v>
      </c>
      <c r="AB42" s="79"/>
      <c r="AC42" s="45"/>
      <c r="AD42" s="45"/>
      <c r="AE42" s="46"/>
      <c r="AF42" s="9"/>
      <c r="AG42" s="10"/>
      <c r="AH42" s="10"/>
      <c r="AI42" s="10"/>
      <c r="AJ42" s="11"/>
      <c r="AK42" s="9"/>
      <c r="AL42" s="10"/>
      <c r="AM42" s="10"/>
      <c r="AN42" s="10"/>
      <c r="AO42" s="11"/>
      <c r="AP42" s="9"/>
      <c r="AQ42" s="10"/>
      <c r="AR42" s="10"/>
      <c r="AS42" s="10"/>
      <c r="AT42" s="11"/>
    </row>
    <row r="43" spans="1:46" ht="16.5" customHeight="1" x14ac:dyDescent="0.3">
      <c r="A43" s="17">
        <v>38</v>
      </c>
      <c r="B43" s="18" t="s">
        <v>54</v>
      </c>
      <c r="C43" s="18" t="s">
        <v>91</v>
      </c>
      <c r="D43" s="19"/>
      <c r="E43" s="19"/>
      <c r="F43" s="173">
        <v>246233599.66</v>
      </c>
      <c r="G43" s="19"/>
      <c r="H43" s="19"/>
      <c r="I43" s="173">
        <v>4888727.9800000004</v>
      </c>
      <c r="J43" s="173">
        <v>246233599.66</v>
      </c>
      <c r="K43" s="19">
        <v>343170.35</v>
      </c>
      <c r="L43" s="34">
        <v>383538.01</v>
      </c>
      <c r="M43" s="21">
        <v>251122327.63999999</v>
      </c>
      <c r="N43" s="21">
        <v>343170.35</v>
      </c>
      <c r="O43" s="41">
        <v>253673894.34</v>
      </c>
      <c r="P43" s="24">
        <f t="shared" si="7"/>
        <v>4.3397332284560007E-4</v>
      </c>
      <c r="Q43" s="42">
        <v>250779157.28999999</v>
      </c>
      <c r="R43" s="24">
        <f t="shared" si="8"/>
        <v>5.010394525699804E-4</v>
      </c>
      <c r="S43" s="26">
        <f t="shared" si="9"/>
        <v>-1.141125324516123E-2</v>
      </c>
      <c r="T43" s="27">
        <f t="shared" si="10"/>
        <v>1.3684165530676825E-3</v>
      </c>
      <c r="U43" s="27">
        <f t="shared" si="11"/>
        <v>1.529385512514815E-3</v>
      </c>
      <c r="V43" s="28">
        <f t="shared" si="12"/>
        <v>97.251348533232175</v>
      </c>
      <c r="W43" s="28">
        <f t="shared" si="13"/>
        <v>0.14873480351925419</v>
      </c>
      <c r="X43" s="19">
        <v>100</v>
      </c>
      <c r="Y43" s="19">
        <v>100</v>
      </c>
      <c r="Z43" s="29">
        <v>435</v>
      </c>
      <c r="AA43" s="30">
        <v>2578670.23</v>
      </c>
      <c r="AB43" s="96"/>
      <c r="AC43" s="88"/>
      <c r="AD43" s="88"/>
      <c r="AE43" s="88"/>
      <c r="AF43" s="9"/>
      <c r="AG43" s="10"/>
      <c r="AH43" s="10"/>
      <c r="AI43" s="10"/>
      <c r="AJ43" s="11"/>
      <c r="AK43" s="9"/>
      <c r="AL43" s="10"/>
      <c r="AM43" s="10"/>
      <c r="AN43" s="10"/>
      <c r="AO43" s="11"/>
      <c r="AP43" s="9"/>
      <c r="AQ43" s="10"/>
      <c r="AR43" s="10"/>
      <c r="AS43" s="10"/>
      <c r="AT43" s="11"/>
    </row>
    <row r="44" spans="1:46" ht="16.5" customHeight="1" x14ac:dyDescent="0.3">
      <c r="A44" s="17">
        <v>39</v>
      </c>
      <c r="B44" s="18" t="s">
        <v>92</v>
      </c>
      <c r="C44" s="18" t="s">
        <v>93</v>
      </c>
      <c r="D44" s="19"/>
      <c r="E44" s="19"/>
      <c r="F44" s="173">
        <v>107166926.43000001</v>
      </c>
      <c r="G44" s="19"/>
      <c r="H44" s="19"/>
      <c r="I44" s="33">
        <v>1938854.85</v>
      </c>
      <c r="J44" s="173">
        <v>107166926.43000001</v>
      </c>
      <c r="K44" s="39">
        <v>140200.76</v>
      </c>
      <c r="L44" s="84">
        <v>454620.24</v>
      </c>
      <c r="M44" s="21">
        <v>110390463.98999999</v>
      </c>
      <c r="N44" s="21">
        <v>111029450.15000001</v>
      </c>
      <c r="O44" s="23">
        <v>75214417.040000007</v>
      </c>
      <c r="P44" s="24">
        <f t="shared" si="7"/>
        <v>1.2867327390415117E-4</v>
      </c>
      <c r="Q44" s="25">
        <v>110125041.93000001</v>
      </c>
      <c r="R44" s="24">
        <f t="shared" si="8"/>
        <v>2.2002223517741108E-4</v>
      </c>
      <c r="S44" s="26">
        <f t="shared" si="9"/>
        <v>0.46414804852418223</v>
      </c>
      <c r="T44" s="27">
        <f t="shared" si="10"/>
        <v>1.2731051679337145E-3</v>
      </c>
      <c r="U44" s="27">
        <f t="shared" si="11"/>
        <v>4.1282185416916823E-3</v>
      </c>
      <c r="V44" s="28">
        <f t="shared" si="12"/>
        <v>0.99185433937772227</v>
      </c>
      <c r="W44" s="28">
        <f t="shared" si="13"/>
        <v>4.0945914744764675E-3</v>
      </c>
      <c r="X44" s="19">
        <v>1</v>
      </c>
      <c r="Y44" s="19">
        <v>1</v>
      </c>
      <c r="Z44" s="35">
        <v>50</v>
      </c>
      <c r="AA44" s="30">
        <v>111029450.15000001</v>
      </c>
      <c r="AB44" s="7"/>
      <c r="AC44" s="92"/>
      <c r="AD44" s="92"/>
      <c r="AE44" s="92"/>
      <c r="AF44" s="9"/>
      <c r="AG44" s="10"/>
      <c r="AH44" s="10"/>
      <c r="AI44" s="10"/>
      <c r="AJ44" s="11"/>
      <c r="AK44" s="9"/>
      <c r="AL44" s="10"/>
      <c r="AM44" s="10"/>
      <c r="AN44" s="10"/>
      <c r="AO44" s="11"/>
      <c r="AP44" s="9"/>
      <c r="AQ44" s="10"/>
      <c r="AR44" s="10"/>
      <c r="AS44" s="10"/>
      <c r="AT44" s="11"/>
    </row>
    <row r="45" spans="1:46" ht="16.5" customHeight="1" x14ac:dyDescent="0.3">
      <c r="A45" s="17">
        <v>40</v>
      </c>
      <c r="B45" s="18" t="s">
        <v>94</v>
      </c>
      <c r="C45" s="97" t="s">
        <v>95</v>
      </c>
      <c r="D45" s="19"/>
      <c r="E45" s="19"/>
      <c r="F45" s="21">
        <v>897575451.72000003</v>
      </c>
      <c r="G45" s="19"/>
      <c r="H45" s="19"/>
      <c r="I45" s="21">
        <v>727915495.46000004</v>
      </c>
      <c r="J45" s="21">
        <v>1268680176.8900001</v>
      </c>
      <c r="K45" s="21">
        <v>1289921.18</v>
      </c>
      <c r="L45" s="49">
        <v>5412459.5700000003</v>
      </c>
      <c r="M45" s="21">
        <v>1996595672.3399999</v>
      </c>
      <c r="N45" s="21">
        <v>4425547.99</v>
      </c>
      <c r="O45" s="41">
        <v>2159431544.48</v>
      </c>
      <c r="P45" s="24">
        <f t="shared" si="7"/>
        <v>3.6942535425405093E-3</v>
      </c>
      <c r="Q45" s="42">
        <v>1992170124.3499999</v>
      </c>
      <c r="R45" s="24">
        <f t="shared" si="8"/>
        <v>3.9802184492403027E-3</v>
      </c>
      <c r="S45" s="26">
        <f t="shared" si="9"/>
        <v>-7.7456227106415337E-2</v>
      </c>
      <c r="T45" s="27">
        <f t="shared" si="10"/>
        <v>6.4749549460333972E-4</v>
      </c>
      <c r="U45" s="27">
        <f t="shared" si="11"/>
        <v>2.7168661470445268E-3</v>
      </c>
      <c r="V45" s="28">
        <f t="shared" si="12"/>
        <v>1.004547290699437</v>
      </c>
      <c r="W45" s="28">
        <f t="shared" si="13"/>
        <v>2.7292205272065975E-3</v>
      </c>
      <c r="X45" s="19">
        <v>1</v>
      </c>
      <c r="Y45" s="19">
        <v>1</v>
      </c>
      <c r="Z45" s="29">
        <v>19</v>
      </c>
      <c r="AA45" s="30">
        <v>1983152155</v>
      </c>
      <c r="AB45" s="7"/>
      <c r="AC45" s="92"/>
      <c r="AD45" s="92"/>
      <c r="AE45" s="92"/>
      <c r="AF45" s="9"/>
      <c r="AG45" s="10"/>
      <c r="AH45" s="10"/>
      <c r="AI45" s="10"/>
      <c r="AJ45" s="11"/>
      <c r="AK45" s="9"/>
      <c r="AL45" s="10"/>
      <c r="AM45" s="10"/>
      <c r="AN45" s="10"/>
      <c r="AO45" s="11"/>
      <c r="AP45" s="9"/>
      <c r="AQ45" s="10"/>
      <c r="AR45" s="10"/>
      <c r="AS45" s="10"/>
      <c r="AT45" s="11"/>
    </row>
    <row r="46" spans="1:46" ht="16.5" customHeight="1" x14ac:dyDescent="0.3">
      <c r="A46" s="17">
        <v>41</v>
      </c>
      <c r="B46" s="32" t="s">
        <v>96</v>
      </c>
      <c r="C46" s="18" t="s">
        <v>97</v>
      </c>
      <c r="D46" s="19"/>
      <c r="E46" s="19"/>
      <c r="F46" s="21">
        <v>77363811.829999998</v>
      </c>
      <c r="G46" s="19"/>
      <c r="H46" s="19"/>
      <c r="I46" s="21">
        <v>54835537.68</v>
      </c>
      <c r="J46" s="21"/>
      <c r="K46" s="21">
        <v>54712.22</v>
      </c>
      <c r="L46" s="34">
        <v>330679.19</v>
      </c>
      <c r="M46" s="21">
        <v>136007494.50999999</v>
      </c>
      <c r="N46" s="21">
        <v>3542543.85</v>
      </c>
      <c r="O46" s="41">
        <v>133413234.27</v>
      </c>
      <c r="P46" s="24">
        <f t="shared" si="7"/>
        <v>2.2823706293612452E-4</v>
      </c>
      <c r="Q46" s="42">
        <v>132464950.66</v>
      </c>
      <c r="R46" s="24">
        <f t="shared" si="8"/>
        <v>2.6465583137216494E-4</v>
      </c>
      <c r="S46" s="26">
        <f t="shared" si="9"/>
        <v>-7.1078676353867202E-3</v>
      </c>
      <c r="T46" s="27">
        <f t="shared" si="10"/>
        <v>4.1303167160368912E-4</v>
      </c>
      <c r="U46" s="27">
        <f t="shared" si="11"/>
        <v>2.4963523434116531E-3</v>
      </c>
      <c r="V46" s="28">
        <f t="shared" si="12"/>
        <v>0.98538760107219192</v>
      </c>
      <c r="W46" s="28">
        <f t="shared" si="13"/>
        <v>2.4598746471053536E-3</v>
      </c>
      <c r="X46" s="19">
        <v>1</v>
      </c>
      <c r="Y46" s="19">
        <v>1</v>
      </c>
      <c r="Z46" s="29">
        <v>13</v>
      </c>
      <c r="AA46" s="30">
        <v>134429285</v>
      </c>
      <c r="AB46" s="7"/>
      <c r="AC46" s="92"/>
      <c r="AD46" s="92"/>
      <c r="AE46" s="92"/>
      <c r="AF46" s="9"/>
      <c r="AG46" s="10"/>
      <c r="AH46" s="10"/>
      <c r="AI46" s="10"/>
      <c r="AJ46" s="11"/>
      <c r="AK46" s="9"/>
      <c r="AL46" s="10"/>
      <c r="AM46" s="10"/>
      <c r="AN46" s="10"/>
      <c r="AO46" s="11"/>
      <c r="AP46" s="9"/>
      <c r="AQ46" s="10"/>
      <c r="AR46" s="10"/>
      <c r="AS46" s="10"/>
      <c r="AT46" s="11"/>
    </row>
    <row r="47" spans="1:46" ht="16.5" customHeight="1" x14ac:dyDescent="0.3">
      <c r="A47" s="98" t="s">
        <v>98</v>
      </c>
      <c r="B47" s="99"/>
      <c r="C47" s="68" t="s">
        <v>56</v>
      </c>
      <c r="D47" s="69"/>
      <c r="E47" s="69"/>
      <c r="F47" s="69"/>
      <c r="G47" s="69"/>
      <c r="H47" s="69"/>
      <c r="I47" s="69"/>
      <c r="J47" s="69"/>
      <c r="K47" s="69"/>
      <c r="L47" s="70"/>
      <c r="M47" s="69"/>
      <c r="N47" s="69"/>
      <c r="O47" s="71">
        <f>SUM(O21:O46)</f>
        <v>584537991129.58984</v>
      </c>
      <c r="P47" s="72">
        <f>(O47/$O$127)</f>
        <v>0.41241458464251546</v>
      </c>
      <c r="Q47" s="73">
        <f>SUM(Q21:Q46)</f>
        <v>500517785582.90985</v>
      </c>
      <c r="R47" s="72">
        <f>(Q47/$Q$127)</f>
        <v>0.36624988180276752</v>
      </c>
      <c r="S47" s="74">
        <f t="shared" si="9"/>
        <v>-0.14373780117236731</v>
      </c>
      <c r="T47" s="75"/>
      <c r="U47" s="75"/>
      <c r="V47" s="76"/>
      <c r="W47" s="76"/>
      <c r="X47" s="69"/>
      <c r="Y47" s="69"/>
      <c r="Z47" s="77">
        <f>SUM(Z21:Z46)</f>
        <v>237134</v>
      </c>
      <c r="AA47" s="78"/>
      <c r="AB47" s="16"/>
      <c r="AC47" s="8"/>
      <c r="AD47" s="8"/>
      <c r="AE47" s="8"/>
      <c r="AF47" s="9"/>
      <c r="AG47" s="10"/>
      <c r="AH47" s="10"/>
      <c r="AI47" s="10"/>
      <c r="AJ47" s="11"/>
      <c r="AK47" s="9"/>
      <c r="AL47" s="10"/>
      <c r="AM47" s="10"/>
      <c r="AN47" s="10"/>
      <c r="AO47" s="11"/>
      <c r="AP47" s="9"/>
      <c r="AQ47" s="10"/>
      <c r="AR47" s="10"/>
      <c r="AS47" s="10"/>
      <c r="AT47" s="11"/>
    </row>
    <row r="48" spans="1:46" ht="16.5" customHeight="1" x14ac:dyDescent="0.3">
      <c r="A48" s="100"/>
      <c r="B48" s="101"/>
      <c r="C48" s="102" t="s">
        <v>99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26"/>
      <c r="Q48" s="103"/>
      <c r="R48" s="26"/>
      <c r="S48" s="26"/>
      <c r="T48" s="104"/>
      <c r="U48" s="104"/>
      <c r="V48" s="105"/>
      <c r="W48" s="105"/>
      <c r="X48" s="103"/>
      <c r="Y48" s="103"/>
      <c r="Z48" s="103"/>
      <c r="AA48" s="106"/>
      <c r="AB48" s="16"/>
      <c r="AC48" s="8"/>
      <c r="AD48" s="8"/>
      <c r="AE48" s="8"/>
      <c r="AF48" s="9"/>
      <c r="AG48" s="10"/>
      <c r="AH48" s="10"/>
      <c r="AI48" s="10"/>
      <c r="AJ48" s="11"/>
      <c r="AK48" s="9"/>
      <c r="AL48" s="10"/>
      <c r="AM48" s="10"/>
      <c r="AN48" s="10"/>
      <c r="AO48" s="11"/>
      <c r="AP48" s="9"/>
      <c r="AQ48" s="10"/>
      <c r="AR48" s="10"/>
      <c r="AS48" s="10"/>
      <c r="AT48" s="11"/>
    </row>
    <row r="49" spans="1:46" ht="16.5" customHeight="1" x14ac:dyDescent="0.3">
      <c r="A49" s="17">
        <v>42</v>
      </c>
      <c r="B49" s="18" t="s">
        <v>27</v>
      </c>
      <c r="C49" s="18" t="s">
        <v>100</v>
      </c>
      <c r="D49" s="19"/>
      <c r="E49" s="19"/>
      <c r="F49" s="19">
        <v>19957211305.709999</v>
      </c>
      <c r="G49" s="19">
        <v>130186084704.27</v>
      </c>
      <c r="H49" s="19"/>
      <c r="I49" s="19">
        <v>1193880199.9000001</v>
      </c>
      <c r="J49" s="19">
        <v>150202724736.01001</v>
      </c>
      <c r="K49" s="19">
        <v>230106511.19999999</v>
      </c>
      <c r="L49" s="34">
        <v>768734649.46000004</v>
      </c>
      <c r="M49" s="19">
        <v>151396604935.91</v>
      </c>
      <c r="N49" s="19">
        <v>495408674.05000001</v>
      </c>
      <c r="O49" s="41">
        <v>174832869310.23999</v>
      </c>
      <c r="P49" s="24">
        <f t="shared" ref="P49:P55" si="14">(O49/$O$59)</f>
        <v>0.68326428552768337</v>
      </c>
      <c r="Q49" s="42">
        <v>150901196261.85999</v>
      </c>
      <c r="R49" s="24">
        <f t="shared" ref="R49:R55" si="15">(Q49/$Q$59)</f>
        <v>0.60881211511726685</v>
      </c>
      <c r="S49" s="26">
        <f t="shared" ref="S49:S59" si="16">((Q49-O49)/O49)</f>
        <v>-0.1368831452735205</v>
      </c>
      <c r="T49" s="27">
        <f t="shared" ref="T49:T58" si="17">(K49/Q49)</f>
        <v>1.5248819552145525E-3</v>
      </c>
      <c r="U49" s="27">
        <f t="shared" ref="U49:U58" si="18">L49/Q49</f>
        <v>5.0942912879630787E-3</v>
      </c>
      <c r="V49" s="28">
        <f t="shared" ref="V49:V58" si="19">Q49/AA49</f>
        <v>229.80574935110323</v>
      </c>
      <c r="W49" s="28">
        <f t="shared" ref="W49:W58" si="20">L49/AA49</f>
        <v>1.1706974268431523</v>
      </c>
      <c r="X49" s="43">
        <v>229.81</v>
      </c>
      <c r="Y49" s="43">
        <v>229.81</v>
      </c>
      <c r="Z49" s="29">
        <v>7545</v>
      </c>
      <c r="AA49" s="36">
        <v>656646740.50999999</v>
      </c>
      <c r="AB49" s="16"/>
      <c r="AC49" s="8"/>
      <c r="AD49" s="8"/>
      <c r="AE49" s="8"/>
      <c r="AF49" s="9"/>
      <c r="AG49" s="10"/>
      <c r="AH49" s="10"/>
      <c r="AI49" s="10"/>
      <c r="AJ49" s="11"/>
      <c r="AK49" s="9"/>
      <c r="AL49" s="10"/>
      <c r="AM49" s="10"/>
      <c r="AN49" s="10"/>
      <c r="AO49" s="11"/>
      <c r="AP49" s="9"/>
      <c r="AQ49" s="10"/>
      <c r="AR49" s="10"/>
      <c r="AS49" s="10"/>
      <c r="AT49" s="11"/>
    </row>
    <row r="50" spans="1:46" ht="16.5" customHeight="1" x14ac:dyDescent="0.3">
      <c r="A50" s="17">
        <v>43</v>
      </c>
      <c r="B50" s="18" t="s">
        <v>35</v>
      </c>
      <c r="C50" s="18" t="s">
        <v>101</v>
      </c>
      <c r="D50" s="19"/>
      <c r="E50" s="19"/>
      <c r="F50" s="19">
        <v>269828599.64999998</v>
      </c>
      <c r="G50" s="19">
        <v>1027069026.74</v>
      </c>
      <c r="H50" s="19"/>
      <c r="I50" s="19">
        <v>32568265.52</v>
      </c>
      <c r="J50" s="19">
        <v>1296897626.3900001</v>
      </c>
      <c r="K50" s="33">
        <v>1821001.12</v>
      </c>
      <c r="L50" s="34">
        <v>11711304.34</v>
      </c>
      <c r="M50" s="19">
        <v>1329465891.9100001</v>
      </c>
      <c r="N50" s="35">
        <v>10816792.15</v>
      </c>
      <c r="O50" s="41">
        <v>1457544059.21</v>
      </c>
      <c r="P50" s="24">
        <f t="shared" si="14"/>
        <v>5.696227512425267E-3</v>
      </c>
      <c r="Q50" s="42">
        <v>1318649099.76</v>
      </c>
      <c r="R50" s="24">
        <f t="shared" si="15"/>
        <v>5.3201006182167299E-3</v>
      </c>
      <c r="S50" s="26">
        <f t="shared" si="16"/>
        <v>-9.5293832507047621E-2</v>
      </c>
      <c r="T50" s="27">
        <f t="shared" si="17"/>
        <v>1.3809595898798478E-3</v>
      </c>
      <c r="U50" s="27">
        <f t="shared" si="18"/>
        <v>8.8812894515542529E-3</v>
      </c>
      <c r="V50" s="28">
        <f t="shared" si="19"/>
        <v>302.66162355866317</v>
      </c>
      <c r="W50" s="28">
        <f t="shared" si="20"/>
        <v>2.6880254847018392</v>
      </c>
      <c r="X50" s="19">
        <v>302.66160000000002</v>
      </c>
      <c r="Y50" s="43">
        <v>302.66160000000002</v>
      </c>
      <c r="Z50" s="29">
        <v>167</v>
      </c>
      <c r="AA50" s="36">
        <v>4356842.7482000003</v>
      </c>
      <c r="AB50" s="16"/>
      <c r="AC50" s="8"/>
      <c r="AD50" s="8"/>
      <c r="AE50" s="8"/>
      <c r="AF50" s="9"/>
      <c r="AG50" s="10"/>
      <c r="AH50" s="10"/>
      <c r="AI50" s="10"/>
      <c r="AJ50" s="11"/>
      <c r="AK50" s="9"/>
      <c r="AL50" s="10"/>
      <c r="AM50" s="10"/>
      <c r="AN50" s="10"/>
      <c r="AO50" s="11"/>
      <c r="AP50" s="9"/>
      <c r="AQ50" s="10"/>
      <c r="AR50" s="10"/>
      <c r="AS50" s="10"/>
      <c r="AT50" s="11"/>
    </row>
    <row r="51" spans="1:46" ht="16.5" customHeight="1" x14ac:dyDescent="0.3">
      <c r="A51" s="17">
        <v>44</v>
      </c>
      <c r="B51" s="18" t="s">
        <v>41</v>
      </c>
      <c r="C51" s="18" t="s">
        <v>102</v>
      </c>
      <c r="D51" s="19"/>
      <c r="E51" s="19"/>
      <c r="F51" s="19">
        <v>21395578936.790001</v>
      </c>
      <c r="G51" s="19">
        <v>19198492080.700001</v>
      </c>
      <c r="H51" s="19"/>
      <c r="I51" s="19">
        <v>687691643.74000001</v>
      </c>
      <c r="J51" s="19">
        <v>41117689816.93</v>
      </c>
      <c r="K51" s="33">
        <v>38599591.380000003</v>
      </c>
      <c r="L51" s="34">
        <v>489846926.06</v>
      </c>
      <c r="M51" s="19">
        <v>41122245502.110001</v>
      </c>
      <c r="N51" s="33">
        <v>4555685.18</v>
      </c>
      <c r="O51" s="41">
        <v>35187084613.629997</v>
      </c>
      <c r="P51" s="24">
        <f t="shared" si="14"/>
        <v>0.13751463510943987</v>
      </c>
      <c r="Q51" s="42">
        <v>41117689816.93</v>
      </c>
      <c r="R51" s="24">
        <f t="shared" si="15"/>
        <v>0.16588965711538162</v>
      </c>
      <c r="S51" s="26">
        <f t="shared" si="16"/>
        <v>0.16854494393101085</v>
      </c>
      <c r="T51" s="27">
        <f t="shared" si="17"/>
        <v>9.3875875692089146E-4</v>
      </c>
      <c r="U51" s="27">
        <f t="shared" si="18"/>
        <v>1.1913289103569919E-2</v>
      </c>
      <c r="V51" s="28">
        <f t="shared" si="19"/>
        <v>1371.2323114409621</v>
      </c>
      <c r="W51" s="28">
        <f t="shared" si="20"/>
        <v>16.335886954352606</v>
      </c>
      <c r="X51" s="19">
        <v>1371.23</v>
      </c>
      <c r="Y51" s="19">
        <v>1371.23</v>
      </c>
      <c r="Z51" s="29">
        <v>1842</v>
      </c>
      <c r="AA51" s="36">
        <v>29985940</v>
      </c>
      <c r="AB51" s="16"/>
      <c r="AC51" s="8"/>
      <c r="AD51" s="8"/>
      <c r="AE51" s="8"/>
      <c r="AF51" s="9"/>
      <c r="AG51" s="10"/>
      <c r="AH51" s="10"/>
      <c r="AI51" s="10"/>
      <c r="AJ51" s="11"/>
      <c r="AK51" s="9"/>
      <c r="AL51" s="10"/>
      <c r="AM51" s="10"/>
      <c r="AN51" s="10"/>
      <c r="AO51" s="11"/>
      <c r="AP51" s="9"/>
      <c r="AQ51" s="10"/>
      <c r="AR51" s="10"/>
      <c r="AS51" s="10"/>
      <c r="AT51" s="11"/>
    </row>
    <row r="52" spans="1:46" ht="15.75" customHeight="1" x14ac:dyDescent="0.3">
      <c r="A52" s="107" t="s">
        <v>103</v>
      </c>
      <c r="B52" s="18" t="s">
        <v>41</v>
      </c>
      <c r="C52" s="18" t="s">
        <v>104</v>
      </c>
      <c r="D52" s="19"/>
      <c r="E52" s="19"/>
      <c r="F52" s="108">
        <v>0</v>
      </c>
      <c r="G52" s="19">
        <v>0</v>
      </c>
      <c r="H52" s="35"/>
      <c r="I52" s="108">
        <v>0</v>
      </c>
      <c r="J52" s="33">
        <v>0</v>
      </c>
      <c r="K52" s="33">
        <v>0</v>
      </c>
      <c r="L52" s="84">
        <v>0</v>
      </c>
      <c r="M52" s="19">
        <v>0</v>
      </c>
      <c r="N52" s="21">
        <v>0</v>
      </c>
      <c r="O52" s="23"/>
      <c r="P52" s="24">
        <f t="shared" si="14"/>
        <v>0</v>
      </c>
      <c r="Q52" s="25">
        <v>0</v>
      </c>
      <c r="R52" s="24">
        <f t="shared" si="15"/>
        <v>0</v>
      </c>
      <c r="S52" s="26" t="e">
        <f t="shared" si="16"/>
        <v>#DIV/0!</v>
      </c>
      <c r="T52" s="27" t="e">
        <f t="shared" si="17"/>
        <v>#DIV/0!</v>
      </c>
      <c r="U52" s="27" t="e">
        <f t="shared" si="18"/>
        <v>#DIV/0!</v>
      </c>
      <c r="V52" s="28" t="e">
        <f t="shared" si="19"/>
        <v>#DIV/0!</v>
      </c>
      <c r="W52" s="28" t="e">
        <f t="shared" si="20"/>
        <v>#DIV/0!</v>
      </c>
      <c r="X52" s="19">
        <v>51472.05</v>
      </c>
      <c r="Y52" s="33">
        <v>51472.05</v>
      </c>
      <c r="Z52" s="29">
        <v>0</v>
      </c>
      <c r="AA52" s="36">
        <v>0</v>
      </c>
      <c r="AB52" s="65"/>
      <c r="AC52" s="38"/>
      <c r="AD52" s="38"/>
      <c r="AE52" s="38"/>
      <c r="AF52" s="9"/>
      <c r="AG52" s="10"/>
      <c r="AH52" s="10"/>
      <c r="AI52" s="10"/>
      <c r="AJ52" s="11"/>
      <c r="AK52" s="9"/>
      <c r="AL52" s="10"/>
      <c r="AM52" s="10"/>
      <c r="AN52" s="10"/>
      <c r="AO52" s="11"/>
      <c r="AP52" s="9"/>
      <c r="AQ52" s="10"/>
      <c r="AR52" s="10"/>
      <c r="AS52" s="10"/>
      <c r="AT52" s="11"/>
    </row>
    <row r="53" spans="1:46" ht="15.75" customHeight="1" x14ac:dyDescent="0.3">
      <c r="A53" s="107" t="s">
        <v>105</v>
      </c>
      <c r="B53" s="18" t="s">
        <v>41</v>
      </c>
      <c r="C53" s="18" t="s">
        <v>106</v>
      </c>
      <c r="D53" s="35"/>
      <c r="E53" s="19"/>
      <c r="F53" s="33">
        <v>1896111202.3199999</v>
      </c>
      <c r="G53" s="19">
        <v>4218307860.8600001</v>
      </c>
      <c r="H53" s="19"/>
      <c r="I53" s="33">
        <v>186832048.88999999</v>
      </c>
      <c r="J53" s="33">
        <v>6227871792.9399996</v>
      </c>
      <c r="K53" s="33">
        <v>8467538.3900000006</v>
      </c>
      <c r="L53" s="84">
        <v>70557800.819999993</v>
      </c>
      <c r="M53" s="19">
        <v>6296665436.1099997</v>
      </c>
      <c r="N53" s="33">
        <v>68793643.159999996</v>
      </c>
      <c r="O53" s="23">
        <v>5990272952.04</v>
      </c>
      <c r="P53" s="24">
        <f t="shared" si="14"/>
        <v>2.3410583975651159E-2</v>
      </c>
      <c r="Q53" s="25">
        <v>6227871792.9399996</v>
      </c>
      <c r="R53" s="24">
        <f t="shared" si="15"/>
        <v>2.512639987531555E-2</v>
      </c>
      <c r="S53" s="26">
        <f t="shared" si="16"/>
        <v>3.9664109265519332E-2</v>
      </c>
      <c r="T53" s="27">
        <f t="shared" si="17"/>
        <v>1.3596198944876992E-3</v>
      </c>
      <c r="U53" s="27">
        <f t="shared" si="18"/>
        <v>1.1329359878600146E-2</v>
      </c>
      <c r="V53" s="28">
        <f t="shared" si="19"/>
        <v>51467.586058046349</v>
      </c>
      <c r="W53" s="28">
        <f t="shared" si="20"/>
        <v>583.09480453443052</v>
      </c>
      <c r="X53" s="33">
        <v>51414.48</v>
      </c>
      <c r="Y53" s="19">
        <v>51414.48</v>
      </c>
      <c r="Z53" s="29">
        <v>1480</v>
      </c>
      <c r="AA53" s="36">
        <v>121005.71</v>
      </c>
      <c r="AB53" s="79"/>
      <c r="AC53" s="45"/>
      <c r="AD53" s="45"/>
      <c r="AE53" s="46"/>
      <c r="AF53" s="9"/>
      <c r="AG53" s="10"/>
      <c r="AH53" s="10"/>
      <c r="AI53" s="10"/>
      <c r="AJ53" s="11"/>
      <c r="AK53" s="9"/>
      <c r="AL53" s="10"/>
      <c r="AM53" s="10"/>
      <c r="AN53" s="10"/>
      <c r="AO53" s="11"/>
      <c r="AP53" s="9"/>
      <c r="AQ53" s="10"/>
      <c r="AR53" s="10"/>
      <c r="AS53" s="10"/>
      <c r="AT53" s="11"/>
    </row>
    <row r="54" spans="1:46" ht="16.5" customHeight="1" x14ac:dyDescent="0.3">
      <c r="A54" s="17">
        <v>46</v>
      </c>
      <c r="B54" s="18" t="s">
        <v>29</v>
      </c>
      <c r="C54" s="18" t="s">
        <v>107</v>
      </c>
      <c r="D54" s="19"/>
      <c r="E54" s="19"/>
      <c r="F54" s="21">
        <v>372414046</v>
      </c>
      <c r="G54" s="19">
        <v>4468204020.7349997</v>
      </c>
      <c r="H54" s="19"/>
      <c r="I54" s="19"/>
      <c r="J54" s="19">
        <v>4925385377.6400003</v>
      </c>
      <c r="K54" s="19">
        <v>7074603.9000000004</v>
      </c>
      <c r="L54" s="34">
        <v>21624761.34</v>
      </c>
      <c r="M54" s="21">
        <v>4926212362.8900003</v>
      </c>
      <c r="N54" s="33">
        <v>65635479</v>
      </c>
      <c r="O54" s="41">
        <v>4346941083.1999998</v>
      </c>
      <c r="P54" s="24">
        <f t="shared" si="14"/>
        <v>1.698827917863167E-2</v>
      </c>
      <c r="Q54" s="42">
        <v>4860576720.0900002</v>
      </c>
      <c r="R54" s="24">
        <f t="shared" si="15"/>
        <v>1.9610036679316024E-2</v>
      </c>
      <c r="S54" s="26">
        <f t="shared" si="16"/>
        <v>0.11816024810529237</v>
      </c>
      <c r="T54" s="27">
        <f t="shared" si="17"/>
        <v>1.4555070946126337E-3</v>
      </c>
      <c r="U54" s="27">
        <f t="shared" si="18"/>
        <v>4.4490114209326968E-3</v>
      </c>
      <c r="V54" s="28">
        <f t="shared" si="19"/>
        <v>517.83232981558092</v>
      </c>
      <c r="W54" s="28">
        <f t="shared" si="20"/>
        <v>2.3038419494777065</v>
      </c>
      <c r="X54" s="19">
        <v>475.02</v>
      </c>
      <c r="Y54" s="19">
        <v>475.02</v>
      </c>
      <c r="Z54" s="29">
        <v>115</v>
      </c>
      <c r="AA54" s="36">
        <v>9386391</v>
      </c>
      <c r="AB54" s="90"/>
      <c r="AC54" s="48"/>
      <c r="AD54" s="48"/>
      <c r="AE54" s="48"/>
      <c r="AF54" s="9"/>
      <c r="AG54" s="10"/>
      <c r="AH54" s="10"/>
      <c r="AI54" s="10"/>
      <c r="AJ54" s="11"/>
      <c r="AK54" s="9"/>
      <c r="AL54" s="10"/>
      <c r="AM54" s="10"/>
      <c r="AN54" s="10"/>
      <c r="AO54" s="11"/>
      <c r="AP54" s="9"/>
      <c r="AQ54" s="10"/>
      <c r="AR54" s="10"/>
      <c r="AS54" s="10"/>
      <c r="AT54" s="11"/>
    </row>
    <row r="55" spans="1:46" ht="16.5" customHeight="1" x14ac:dyDescent="0.3">
      <c r="A55" s="17">
        <v>47</v>
      </c>
      <c r="B55" s="18" t="s">
        <v>37</v>
      </c>
      <c r="C55" s="18" t="s">
        <v>108</v>
      </c>
      <c r="D55" s="57"/>
      <c r="E55" s="57"/>
      <c r="F55" s="108"/>
      <c r="G55" s="85">
        <v>34449517147.5</v>
      </c>
      <c r="H55" s="57"/>
      <c r="I55" s="33">
        <v>8539810051.5</v>
      </c>
      <c r="J55" s="19">
        <v>34449517147.5</v>
      </c>
      <c r="K55" s="33">
        <v>53784060</v>
      </c>
      <c r="L55" s="84">
        <v>193463770.5</v>
      </c>
      <c r="M55" s="19">
        <v>42989327199</v>
      </c>
      <c r="N55" s="33">
        <v>274441576.5</v>
      </c>
      <c r="O55" s="23">
        <v>27630946080</v>
      </c>
      <c r="P55" s="24">
        <f t="shared" si="14"/>
        <v>0.10798449231136301</v>
      </c>
      <c r="Q55" s="25">
        <v>42714885622.5</v>
      </c>
      <c r="R55" s="24">
        <f t="shared" si="15"/>
        <v>0.1723335567048726</v>
      </c>
      <c r="S55" s="26">
        <f t="shared" si="16"/>
        <v>0.54590745821107256</v>
      </c>
      <c r="T55" s="27">
        <f t="shared" si="17"/>
        <v>1.2591409110942189E-3</v>
      </c>
      <c r="U55" s="27">
        <f t="shared" si="18"/>
        <v>4.529188541197761E-3</v>
      </c>
      <c r="V55" s="28">
        <f t="shared" si="19"/>
        <v>121.23075948602084</v>
      </c>
      <c r="W55" s="28">
        <f t="shared" si="20"/>
        <v>0.54907696670478745</v>
      </c>
      <c r="X55" s="19">
        <v>49643.684999999998</v>
      </c>
      <c r="Y55" s="19">
        <v>49643.684999999998</v>
      </c>
      <c r="Z55" s="52">
        <v>1721</v>
      </c>
      <c r="AA55" s="53">
        <v>352343628</v>
      </c>
      <c r="AB55" s="16"/>
      <c r="AC55" s="8"/>
      <c r="AD55" s="8"/>
      <c r="AE55" s="8"/>
      <c r="AF55" s="9"/>
      <c r="AG55" s="10"/>
      <c r="AH55" s="10"/>
      <c r="AI55" s="10"/>
      <c r="AJ55" s="11"/>
      <c r="AK55" s="9"/>
      <c r="AL55" s="10"/>
      <c r="AM55" s="10"/>
      <c r="AN55" s="10"/>
      <c r="AO55" s="11"/>
      <c r="AP55" s="9"/>
      <c r="AQ55" s="10"/>
      <c r="AR55" s="10"/>
      <c r="AS55" s="10"/>
      <c r="AT55" s="11"/>
    </row>
    <row r="56" spans="1:46" ht="16.5" customHeight="1" x14ac:dyDescent="0.3">
      <c r="A56" s="17">
        <v>48</v>
      </c>
      <c r="B56" s="18" t="s">
        <v>50</v>
      </c>
      <c r="C56" s="18" t="s">
        <v>109</v>
      </c>
      <c r="D56" s="19"/>
      <c r="E56" s="19"/>
      <c r="F56" s="19"/>
      <c r="G56" s="19">
        <v>1512565.04</v>
      </c>
      <c r="H56" s="19"/>
      <c r="I56" s="19"/>
      <c r="J56" s="19">
        <v>1512565.04</v>
      </c>
      <c r="K56" s="19">
        <v>1784.05</v>
      </c>
      <c r="L56" s="34">
        <v>4239.87</v>
      </c>
      <c r="M56" s="19">
        <v>1529367.05</v>
      </c>
      <c r="N56" s="21">
        <v>1734.05</v>
      </c>
      <c r="O56" s="41">
        <v>573665958.79999995</v>
      </c>
      <c r="P56" s="24">
        <f>(O55/$O$59)</f>
        <v>0.10798449231136301</v>
      </c>
      <c r="Q56" s="42">
        <v>1507408.59</v>
      </c>
      <c r="R56" s="24">
        <f>(Q55/$Q$59)</f>
        <v>0.1723335567048726</v>
      </c>
      <c r="S56" s="26">
        <f t="shared" si="16"/>
        <v>-0.99737232344559323</v>
      </c>
      <c r="T56" s="27">
        <f t="shared" si="17"/>
        <v>1.1835211845250264E-3</v>
      </c>
      <c r="U56" s="27">
        <f t="shared" si="18"/>
        <v>2.8126879653777213E-3</v>
      </c>
      <c r="V56" s="28">
        <f t="shared" si="19"/>
        <v>109.71748962806609</v>
      </c>
      <c r="W56" s="28">
        <f t="shared" si="20"/>
        <v>0.30860106266831644</v>
      </c>
      <c r="X56" s="19">
        <v>109.71</v>
      </c>
      <c r="Y56" s="19">
        <v>111.31</v>
      </c>
      <c r="Z56" s="109">
        <v>29</v>
      </c>
      <c r="AA56" s="110">
        <v>13739</v>
      </c>
      <c r="AB56" s="16"/>
      <c r="AC56" s="8"/>
      <c r="AD56" s="8"/>
      <c r="AE56" s="8"/>
      <c r="AF56" s="9"/>
      <c r="AG56" s="10"/>
      <c r="AH56" s="10"/>
      <c r="AI56" s="10"/>
      <c r="AJ56" s="11"/>
      <c r="AK56" s="9"/>
      <c r="AL56" s="10"/>
      <c r="AM56" s="10"/>
      <c r="AN56" s="10"/>
      <c r="AO56" s="11"/>
      <c r="AP56" s="9"/>
      <c r="AQ56" s="10"/>
      <c r="AR56" s="10"/>
      <c r="AS56" s="10"/>
      <c r="AT56" s="11"/>
    </row>
    <row r="57" spans="1:46" ht="16.5" customHeight="1" x14ac:dyDescent="0.3">
      <c r="A57" s="17">
        <v>49</v>
      </c>
      <c r="B57" s="18" t="s">
        <v>35</v>
      </c>
      <c r="C57" s="18" t="s">
        <v>110</v>
      </c>
      <c r="D57" s="19"/>
      <c r="E57" s="19"/>
      <c r="F57" s="19"/>
      <c r="G57" s="111">
        <v>706085370.39999998</v>
      </c>
      <c r="H57" s="19"/>
      <c r="I57" s="19">
        <v>7070778</v>
      </c>
      <c r="J57" s="111">
        <v>706085370.39999998</v>
      </c>
      <c r="K57" s="33">
        <v>1154400.1000000001</v>
      </c>
      <c r="L57" s="34">
        <v>3180628.3</v>
      </c>
      <c r="M57" s="19">
        <v>713506595.89999998</v>
      </c>
      <c r="N57" s="35">
        <v>7421225.5</v>
      </c>
      <c r="O57" s="41">
        <v>627352783.80999994</v>
      </c>
      <c r="P57" s="24">
        <f>(O57/$O$59)</f>
        <v>2.451757231319642E-3</v>
      </c>
      <c r="Q57" s="42">
        <v>706085370.39999998</v>
      </c>
      <c r="R57" s="24">
        <f>(Q57/$Q$59)</f>
        <v>2.8487072233716448E-3</v>
      </c>
      <c r="S57" s="26">
        <f t="shared" si="16"/>
        <v>0.12549970068172198</v>
      </c>
      <c r="T57" s="27">
        <f t="shared" si="17"/>
        <v>1.634929922632483E-3</v>
      </c>
      <c r="U57" s="27">
        <f t="shared" si="18"/>
        <v>4.5045945339416424E-3</v>
      </c>
      <c r="V57" s="28">
        <f t="shared" si="19"/>
        <v>45317.886620333978</v>
      </c>
      <c r="W57" s="28">
        <f t="shared" si="20"/>
        <v>204.13870435974354</v>
      </c>
      <c r="X57" s="19">
        <v>110.5314</v>
      </c>
      <c r="Y57" s="19">
        <v>110.5314</v>
      </c>
      <c r="Z57" s="109">
        <v>185</v>
      </c>
      <c r="AA57" s="110">
        <v>15580.7215</v>
      </c>
      <c r="AB57" s="16"/>
      <c r="AC57" s="8"/>
      <c r="AD57" s="8"/>
      <c r="AE57" s="8"/>
      <c r="AF57" s="9"/>
      <c r="AG57" s="10"/>
      <c r="AH57" s="10"/>
      <c r="AI57" s="10"/>
      <c r="AJ57" s="11"/>
      <c r="AK57" s="9"/>
      <c r="AL57" s="10"/>
      <c r="AM57" s="10"/>
      <c r="AN57" s="10"/>
      <c r="AO57" s="11"/>
      <c r="AP57" s="9"/>
      <c r="AQ57" s="10"/>
      <c r="AR57" s="10"/>
      <c r="AS57" s="10"/>
      <c r="AT57" s="11"/>
    </row>
    <row r="58" spans="1:46" ht="16.5" customHeight="1" x14ac:dyDescent="0.3">
      <c r="A58" s="17">
        <v>50</v>
      </c>
      <c r="B58" s="32" t="s">
        <v>39</v>
      </c>
      <c r="C58" s="18" t="s">
        <v>111</v>
      </c>
      <c r="D58" s="57"/>
      <c r="E58" s="57"/>
      <c r="F58" s="33"/>
      <c r="G58" s="33">
        <v>9537838.5</v>
      </c>
      <c r="H58" s="57"/>
      <c r="I58" s="33"/>
      <c r="J58" s="33">
        <v>9537838.5</v>
      </c>
      <c r="K58" s="33">
        <v>33163.26</v>
      </c>
      <c r="L58" s="84">
        <v>57364.9</v>
      </c>
      <c r="M58" s="33">
        <v>13290853</v>
      </c>
      <c r="N58" s="33">
        <v>68668</v>
      </c>
      <c r="O58" s="41">
        <v>5232158060</v>
      </c>
      <c r="P58" s="24">
        <f>(O58/$O$59)</f>
        <v>2.0447795387319796E-2</v>
      </c>
      <c r="Q58" s="42">
        <v>13222185</v>
      </c>
      <c r="R58" s="24">
        <f>(Q58/$Q$59)</f>
        <v>5.3345013927874199E-5</v>
      </c>
      <c r="S58" s="26">
        <f t="shared" si="16"/>
        <v>-0.99747290031218971</v>
      </c>
      <c r="T58" s="27">
        <f t="shared" si="17"/>
        <v>2.5081527750519298E-3</v>
      </c>
      <c r="U58" s="27">
        <f t="shared" si="18"/>
        <v>4.3385340622597553E-3</v>
      </c>
      <c r="V58" s="28">
        <f t="shared" si="19"/>
        <v>19.335824736991423</v>
      </c>
      <c r="W58" s="28">
        <f t="shared" si="20"/>
        <v>8.3889134243322061E-2</v>
      </c>
      <c r="X58" s="171">
        <v>1.0828</v>
      </c>
      <c r="Y58" s="170">
        <v>1.0882000000000001</v>
      </c>
      <c r="Z58" s="109">
        <v>399</v>
      </c>
      <c r="AA58" s="110">
        <v>683818</v>
      </c>
      <c r="AB58" s="16"/>
      <c r="AC58" s="8"/>
      <c r="AD58" s="8"/>
      <c r="AE58" s="8"/>
      <c r="AF58" s="9"/>
      <c r="AG58" s="10"/>
      <c r="AH58" s="10"/>
      <c r="AI58" s="10"/>
      <c r="AJ58" s="11"/>
      <c r="AK58" s="9"/>
      <c r="AL58" s="10"/>
      <c r="AM58" s="10"/>
      <c r="AN58" s="10"/>
      <c r="AO58" s="11"/>
      <c r="AP58" s="9"/>
      <c r="AQ58" s="10"/>
      <c r="AR58" s="10"/>
      <c r="AS58" s="10"/>
      <c r="AT58" s="11"/>
    </row>
    <row r="59" spans="1:46" ht="16.5" customHeight="1" x14ac:dyDescent="0.3">
      <c r="A59" s="17"/>
      <c r="B59" s="99"/>
      <c r="C59" s="68" t="s">
        <v>56</v>
      </c>
      <c r="D59" s="69"/>
      <c r="E59" s="69"/>
      <c r="F59" s="69"/>
      <c r="G59" s="69"/>
      <c r="H59" s="69"/>
      <c r="I59" s="69"/>
      <c r="J59" s="69"/>
      <c r="K59" s="69"/>
      <c r="L59" s="70"/>
      <c r="M59" s="69"/>
      <c r="N59" s="69"/>
      <c r="O59" s="71">
        <f>SUM(O49:O58)</f>
        <v>255878834900.92999</v>
      </c>
      <c r="P59" s="72">
        <f>(O59/$O$127)</f>
        <v>0.18053260013185807</v>
      </c>
      <c r="Q59" s="73">
        <f>SUM(Q49:Q58)</f>
        <v>247861684278.06998</v>
      </c>
      <c r="R59" s="72">
        <f>(Q59/$Q$127)</f>
        <v>0.18137080276688908</v>
      </c>
      <c r="S59" s="74">
        <f t="shared" si="16"/>
        <v>-3.1331824009453772E-2</v>
      </c>
      <c r="T59" s="75"/>
      <c r="U59" s="75"/>
      <c r="V59" s="76"/>
      <c r="W59" s="76"/>
      <c r="X59" s="69"/>
      <c r="Y59" s="69"/>
      <c r="Z59" s="77">
        <f>SUM(Z49:Z58)</f>
        <v>13483</v>
      </c>
      <c r="AA59" s="78"/>
      <c r="AB59" s="16"/>
      <c r="AC59" s="8"/>
      <c r="AD59" s="8"/>
      <c r="AE59" s="8"/>
      <c r="AF59" s="9"/>
      <c r="AG59" s="10"/>
      <c r="AH59" s="10"/>
      <c r="AI59" s="10"/>
      <c r="AJ59" s="11"/>
      <c r="AK59" s="9"/>
      <c r="AL59" s="10"/>
      <c r="AM59" s="10"/>
      <c r="AN59" s="10"/>
      <c r="AO59" s="11"/>
      <c r="AP59" s="9"/>
      <c r="AQ59" s="10"/>
      <c r="AR59" s="10"/>
      <c r="AS59" s="10"/>
      <c r="AT59" s="11"/>
    </row>
    <row r="60" spans="1:46" ht="15.75" customHeight="1" x14ac:dyDescent="0.3">
      <c r="A60" s="12"/>
      <c r="B60" s="81"/>
      <c r="C60" s="102" t="s">
        <v>112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26"/>
      <c r="T60" s="81"/>
      <c r="U60" s="81"/>
      <c r="V60" s="81"/>
      <c r="W60" s="81"/>
      <c r="X60" s="81"/>
      <c r="Y60" s="81"/>
      <c r="Z60" s="81"/>
      <c r="AA60" s="83"/>
      <c r="AB60" s="16"/>
      <c r="AC60" s="8"/>
      <c r="AD60" s="8"/>
      <c r="AE60" s="8"/>
      <c r="AF60" s="9"/>
      <c r="AG60" s="10"/>
      <c r="AH60" s="10"/>
      <c r="AI60" s="10"/>
      <c r="AJ60" s="11"/>
      <c r="AK60" s="9"/>
      <c r="AL60" s="10"/>
      <c r="AM60" s="10"/>
      <c r="AN60" s="10"/>
      <c r="AO60" s="11"/>
      <c r="AP60" s="9"/>
      <c r="AQ60" s="10"/>
      <c r="AR60" s="10"/>
      <c r="AS60" s="10"/>
      <c r="AT60" s="11"/>
    </row>
    <row r="61" spans="1:46" ht="16.5" customHeight="1" x14ac:dyDescent="0.3">
      <c r="A61" s="17">
        <v>51</v>
      </c>
      <c r="B61" s="18" t="s">
        <v>88</v>
      </c>
      <c r="C61" s="32" t="s">
        <v>113</v>
      </c>
      <c r="D61" s="35"/>
      <c r="E61" s="19"/>
      <c r="F61" s="19">
        <v>701144783.28999996</v>
      </c>
      <c r="G61" s="19">
        <v>10585402577.49</v>
      </c>
      <c r="H61" s="19"/>
      <c r="I61" s="19">
        <v>708054909.17999995</v>
      </c>
      <c r="J61" s="19">
        <v>11286547360.780001</v>
      </c>
      <c r="K61" s="19">
        <v>24218609.120000001</v>
      </c>
      <c r="L61" s="49">
        <v>691242842.13</v>
      </c>
      <c r="M61" s="19">
        <v>11994602269.959999</v>
      </c>
      <c r="N61" s="19">
        <v>209045338.93000001</v>
      </c>
      <c r="O61" s="41">
        <v>22599941989.029999</v>
      </c>
      <c r="P61" s="24">
        <f t="shared" ref="P61:P83" si="21">(O61/$O$89)</f>
        <v>4.8124912052747028E-2</v>
      </c>
      <c r="Q61" s="42">
        <v>11811598717.940001</v>
      </c>
      <c r="R61" s="24">
        <f t="shared" ref="R61:R88" si="22">(Q61/$Q$89)</f>
        <v>2.2547878692844178E-2</v>
      </c>
      <c r="S61" s="26">
        <f t="shared" ref="S61:S89" si="23">((Q61-O61)/O61)</f>
        <v>-0.47736154704851258</v>
      </c>
      <c r="T61" s="27">
        <f t="shared" ref="T61:T88" si="24">(K61/Q61)</f>
        <v>2.0504090680980944E-3</v>
      </c>
      <c r="U61" s="27">
        <f t="shared" ref="U61:U88" si="25">L61/Q61</f>
        <v>5.8522377760777504E-2</v>
      </c>
      <c r="V61" s="28">
        <f t="shared" ref="V61:V88" si="26">Q61/AA61</f>
        <v>3358.1600022908592</v>
      </c>
      <c r="W61" s="28">
        <f t="shared" ref="W61:W88" si="27">L61/AA61</f>
        <v>196.52750823519912</v>
      </c>
      <c r="X61" s="19">
        <v>3358.16</v>
      </c>
      <c r="Y61" s="19">
        <v>3358.16</v>
      </c>
      <c r="Z61" s="29">
        <v>1778</v>
      </c>
      <c r="AA61" s="36">
        <v>3517282.89</v>
      </c>
      <c r="AB61" s="16"/>
      <c r="AC61" s="8"/>
      <c r="AD61" s="8"/>
      <c r="AE61" s="8"/>
      <c r="AF61" s="9"/>
      <c r="AG61" s="10"/>
      <c r="AH61" s="10"/>
      <c r="AI61" s="10"/>
      <c r="AJ61" s="11"/>
      <c r="AK61" s="9"/>
      <c r="AL61" s="10"/>
      <c r="AM61" s="10"/>
      <c r="AN61" s="10"/>
      <c r="AO61" s="11"/>
      <c r="AP61" s="9"/>
      <c r="AQ61" s="10"/>
      <c r="AR61" s="10"/>
      <c r="AS61" s="10"/>
      <c r="AT61" s="11"/>
    </row>
    <row r="62" spans="1:46" ht="16.5" customHeight="1" x14ac:dyDescent="0.3">
      <c r="A62" s="17">
        <v>52</v>
      </c>
      <c r="B62" s="18" t="s">
        <v>37</v>
      </c>
      <c r="C62" s="18" t="s">
        <v>114</v>
      </c>
      <c r="D62" s="19"/>
      <c r="E62" s="19"/>
      <c r="F62" s="19">
        <v>9382344658</v>
      </c>
      <c r="G62" s="19">
        <v>114150922274</v>
      </c>
      <c r="H62" s="19"/>
      <c r="I62" s="19">
        <v>10800957248</v>
      </c>
      <c r="J62" s="19">
        <v>123533266932</v>
      </c>
      <c r="K62" s="33">
        <v>187270239</v>
      </c>
      <c r="L62" s="34">
        <v>801493218</v>
      </c>
      <c r="M62" s="19">
        <v>134334224180.12</v>
      </c>
      <c r="N62" s="19">
        <v>491402669.04000002</v>
      </c>
      <c r="O62" s="41">
        <v>141686923663</v>
      </c>
      <c r="P62" s="24">
        <f t="shared" si="21"/>
        <v>0.30171186915505965</v>
      </c>
      <c r="Q62" s="42">
        <v>133842821511</v>
      </c>
      <c r="R62" s="24">
        <f t="shared" si="22"/>
        <v>0.2555006968493046</v>
      </c>
      <c r="S62" s="26">
        <f t="shared" si="23"/>
        <v>-5.5362216563167588E-2</v>
      </c>
      <c r="T62" s="27">
        <f t="shared" si="24"/>
        <v>1.3991802988448582E-3</v>
      </c>
      <c r="U62" s="27">
        <f t="shared" si="25"/>
        <v>5.9883168103575021E-3</v>
      </c>
      <c r="V62" s="28">
        <f t="shared" si="26"/>
        <v>1.9584102830594445</v>
      </c>
      <c r="W62" s="28">
        <f t="shared" si="27"/>
        <v>1.1727581219621867E-2</v>
      </c>
      <c r="X62" s="19">
        <v>1.96</v>
      </c>
      <c r="Y62" s="19">
        <v>1.96</v>
      </c>
      <c r="Z62" s="29">
        <v>3649</v>
      </c>
      <c r="AA62" s="36">
        <v>68342585141</v>
      </c>
      <c r="AB62" s="16"/>
      <c r="AC62" s="8"/>
      <c r="AD62" s="8"/>
      <c r="AE62" s="8"/>
      <c r="AF62" s="9"/>
      <c r="AG62" s="10"/>
      <c r="AH62" s="10"/>
      <c r="AI62" s="10"/>
      <c r="AJ62" s="11"/>
      <c r="AK62" s="9"/>
      <c r="AL62" s="10"/>
      <c r="AM62" s="10"/>
      <c r="AN62" s="10"/>
      <c r="AO62" s="11"/>
      <c r="AP62" s="9"/>
      <c r="AQ62" s="10"/>
      <c r="AR62" s="10"/>
      <c r="AS62" s="10"/>
      <c r="AT62" s="11"/>
    </row>
    <row r="63" spans="1:46" ht="16.5" customHeight="1" x14ac:dyDescent="0.3">
      <c r="A63" s="17">
        <v>53</v>
      </c>
      <c r="B63" s="18" t="s">
        <v>48</v>
      </c>
      <c r="C63" s="18" t="s">
        <v>115</v>
      </c>
      <c r="D63" s="19">
        <v>147803813.5</v>
      </c>
      <c r="E63" s="19"/>
      <c r="F63" s="19">
        <v>1698678468.3599999</v>
      </c>
      <c r="G63" s="19">
        <v>12902242256.959999</v>
      </c>
      <c r="H63" s="19"/>
      <c r="I63" s="19">
        <v>24124147.18</v>
      </c>
      <c r="J63" s="19">
        <v>14748724538.82</v>
      </c>
      <c r="K63" s="19">
        <v>927644.54</v>
      </c>
      <c r="L63" s="34">
        <v>91518809.959999993</v>
      </c>
      <c r="M63" s="19">
        <v>14772848686</v>
      </c>
      <c r="N63" s="19">
        <v>176545143.44</v>
      </c>
      <c r="O63" s="41">
        <v>12268812325.23</v>
      </c>
      <c r="P63" s="24">
        <f t="shared" si="21"/>
        <v>2.6125532288089486E-2</v>
      </c>
      <c r="Q63" s="42">
        <v>14596303542.559999</v>
      </c>
      <c r="R63" s="24">
        <f t="shared" si="22"/>
        <v>2.7863770984845476E-2</v>
      </c>
      <c r="S63" s="26">
        <f t="shared" si="23"/>
        <v>0.18970794854720113</v>
      </c>
      <c r="T63" s="27">
        <f t="shared" si="24"/>
        <v>6.3553387835157577E-5</v>
      </c>
      <c r="U63" s="27">
        <f t="shared" si="25"/>
        <v>6.2699990921090973E-3</v>
      </c>
      <c r="V63" s="28">
        <f t="shared" si="26"/>
        <v>0.9999642379996897</v>
      </c>
      <c r="W63" s="28">
        <f t="shared" si="27"/>
        <v>6.2697748643996193E-3</v>
      </c>
      <c r="X63" s="19">
        <v>1</v>
      </c>
      <c r="Y63" s="19">
        <v>1</v>
      </c>
      <c r="Z63" s="29">
        <v>4940</v>
      </c>
      <c r="AA63" s="36">
        <v>14596825554.24</v>
      </c>
      <c r="AB63" s="16"/>
      <c r="AC63" s="8"/>
      <c r="AD63" s="8"/>
      <c r="AE63" s="8"/>
      <c r="AF63" s="9"/>
      <c r="AG63" s="10"/>
      <c r="AH63" s="10"/>
      <c r="AI63" s="10"/>
      <c r="AJ63" s="11"/>
      <c r="AK63" s="9"/>
      <c r="AL63" s="10"/>
      <c r="AM63" s="10"/>
      <c r="AN63" s="10"/>
      <c r="AO63" s="11"/>
      <c r="AP63" s="9"/>
      <c r="AQ63" s="10"/>
      <c r="AR63" s="10"/>
      <c r="AS63" s="10"/>
      <c r="AT63" s="11"/>
    </row>
    <row r="64" spans="1:46" ht="16.5" customHeight="1" x14ac:dyDescent="0.3">
      <c r="A64" s="17">
        <v>54</v>
      </c>
      <c r="B64" s="18" t="s">
        <v>116</v>
      </c>
      <c r="C64" s="18" t="s">
        <v>117</v>
      </c>
      <c r="D64" s="19"/>
      <c r="E64" s="35"/>
      <c r="F64" s="19"/>
      <c r="G64" s="19">
        <v>439685381.74000001</v>
      </c>
      <c r="H64" s="19"/>
      <c r="I64" s="19"/>
      <c r="J64" s="19">
        <v>52716577.030000001</v>
      </c>
      <c r="K64" s="19">
        <v>975994.08</v>
      </c>
      <c r="L64" s="34">
        <v>2388137.23</v>
      </c>
      <c r="M64" s="19">
        <v>544974836.67999995</v>
      </c>
      <c r="N64" s="19">
        <v>3513585.54</v>
      </c>
      <c r="O64" s="41">
        <v>539370760.97000003</v>
      </c>
      <c r="P64" s="24">
        <f t="shared" si="21"/>
        <v>1.1485503125673549E-3</v>
      </c>
      <c r="Q64" s="42">
        <v>541461251.13999999</v>
      </c>
      <c r="R64" s="24">
        <f t="shared" si="22"/>
        <v>1.0336282919125135E-3</v>
      </c>
      <c r="S64" s="26">
        <f t="shared" si="23"/>
        <v>3.8757943909314557E-3</v>
      </c>
      <c r="T64" s="27">
        <f t="shared" si="24"/>
        <v>1.8025187914095949E-3</v>
      </c>
      <c r="U64" s="27">
        <f t="shared" si="25"/>
        <v>4.4105413360087777E-3</v>
      </c>
      <c r="V64" s="28">
        <f t="shared" si="26"/>
        <v>2.0481100427124241</v>
      </c>
      <c r="W64" s="28">
        <f t="shared" si="27"/>
        <v>9.03327400407785E-3</v>
      </c>
      <c r="X64" s="170">
        <v>1.9398</v>
      </c>
      <c r="Y64" s="170">
        <v>1.9398</v>
      </c>
      <c r="Z64" s="29">
        <v>1452</v>
      </c>
      <c r="AA64" s="36">
        <v>264371171.39610001</v>
      </c>
      <c r="AB64" s="16"/>
      <c r="AC64" s="8"/>
      <c r="AD64" s="8"/>
      <c r="AE64" s="8"/>
      <c r="AF64" s="9"/>
      <c r="AG64" s="10"/>
      <c r="AH64" s="10"/>
      <c r="AI64" s="10"/>
      <c r="AJ64" s="11"/>
      <c r="AK64" s="9"/>
      <c r="AL64" s="10"/>
      <c r="AM64" s="10"/>
      <c r="AN64" s="10"/>
      <c r="AO64" s="11"/>
      <c r="AP64" s="9"/>
      <c r="AQ64" s="10"/>
      <c r="AR64" s="10"/>
      <c r="AS64" s="10"/>
      <c r="AT64" s="11"/>
    </row>
    <row r="65" spans="1:46" ht="18" customHeight="1" x14ac:dyDescent="0.3">
      <c r="A65" s="17">
        <v>55</v>
      </c>
      <c r="B65" s="18" t="s">
        <v>27</v>
      </c>
      <c r="C65" s="18" t="s">
        <v>118</v>
      </c>
      <c r="D65" s="21"/>
      <c r="E65" s="19"/>
      <c r="F65" s="21">
        <v>4437267427.46</v>
      </c>
      <c r="G65" s="21">
        <v>31778330529.040001</v>
      </c>
      <c r="H65" s="19"/>
      <c r="I65" s="19">
        <v>167231644.05000001</v>
      </c>
      <c r="J65" s="21">
        <v>36217784956.5</v>
      </c>
      <c r="K65" s="32" t="s">
        <v>119</v>
      </c>
      <c r="L65" s="34">
        <v>216594964.22</v>
      </c>
      <c r="M65" s="21">
        <v>36385016600.550003</v>
      </c>
      <c r="N65" s="21">
        <v>138468141.97</v>
      </c>
      <c r="O65" s="41">
        <v>41186352851.010002</v>
      </c>
      <c r="P65" s="24">
        <f t="shared" si="21"/>
        <v>8.7703305154073791E-2</v>
      </c>
      <c r="Q65" s="42">
        <v>36246548458.580002</v>
      </c>
      <c r="R65" s="24">
        <f t="shared" si="22"/>
        <v>6.9193239390789085E-2</v>
      </c>
      <c r="S65" s="26">
        <f t="shared" si="23"/>
        <v>-0.11993789327012146</v>
      </c>
      <c r="T65" s="27">
        <f t="shared" si="24"/>
        <v>1.7013951648519523E-3</v>
      </c>
      <c r="U65" s="27">
        <f t="shared" si="25"/>
        <v>5.975602462328501E-3</v>
      </c>
      <c r="V65" s="28">
        <f t="shared" si="26"/>
        <v>301.36959444334292</v>
      </c>
      <c r="W65" s="28">
        <f t="shared" si="27"/>
        <v>1.8008648906265818</v>
      </c>
      <c r="X65" s="19">
        <v>301.37</v>
      </c>
      <c r="Y65" s="33">
        <v>301.37</v>
      </c>
      <c r="Z65" s="29">
        <v>9792</v>
      </c>
      <c r="AA65" s="30">
        <v>120272745.25</v>
      </c>
      <c r="AB65" s="16"/>
      <c r="AC65" s="8"/>
      <c r="AD65" s="8"/>
      <c r="AE65" s="8"/>
      <c r="AF65" s="9"/>
      <c r="AG65" s="10"/>
      <c r="AH65" s="10"/>
      <c r="AI65" s="10"/>
      <c r="AJ65" s="11"/>
      <c r="AK65" s="9"/>
      <c r="AL65" s="10"/>
      <c r="AM65" s="10"/>
      <c r="AN65" s="10"/>
      <c r="AO65" s="11"/>
      <c r="AP65" s="9"/>
      <c r="AQ65" s="10"/>
      <c r="AR65" s="10"/>
      <c r="AS65" s="10"/>
      <c r="AT65" s="11"/>
    </row>
    <row r="66" spans="1:46" ht="16.5" customHeight="1" x14ac:dyDescent="0.3">
      <c r="A66" s="17">
        <v>56</v>
      </c>
      <c r="B66" s="18" t="s">
        <v>120</v>
      </c>
      <c r="C66" s="18" t="s">
        <v>121</v>
      </c>
      <c r="D66" s="19"/>
      <c r="E66" s="19"/>
      <c r="F66" s="19"/>
      <c r="G66" s="19">
        <v>4709012463.1300001</v>
      </c>
      <c r="H66" s="19"/>
      <c r="I66" s="32"/>
      <c r="J66" s="19">
        <v>4709012463.1300001</v>
      </c>
      <c r="K66" s="19">
        <v>7770891.6699999999</v>
      </c>
      <c r="L66" s="34">
        <v>42638527</v>
      </c>
      <c r="M66" s="19">
        <v>6715215951</v>
      </c>
      <c r="N66" s="19">
        <v>46182130</v>
      </c>
      <c r="O66" s="41">
        <v>6484996099</v>
      </c>
      <c r="P66" s="24">
        <f t="shared" si="21"/>
        <v>1.3809321593757667E-2</v>
      </c>
      <c r="Q66" s="42">
        <v>6669033821</v>
      </c>
      <c r="R66" s="24">
        <f t="shared" si="22"/>
        <v>1.2730923999813024E-2</v>
      </c>
      <c r="S66" s="26">
        <f t="shared" si="23"/>
        <v>2.8379002730376197E-2</v>
      </c>
      <c r="T66" s="27">
        <f t="shared" si="24"/>
        <v>1.1652200121598393E-3</v>
      </c>
      <c r="U66" s="27">
        <f t="shared" si="25"/>
        <v>6.3935088866600605E-3</v>
      </c>
      <c r="V66" s="28">
        <f t="shared" si="26"/>
        <v>1</v>
      </c>
      <c r="W66" s="28">
        <f t="shared" si="27"/>
        <v>6.3935088866600605E-3</v>
      </c>
      <c r="X66" s="19">
        <v>1.01</v>
      </c>
      <c r="Y66" s="19">
        <v>1.01</v>
      </c>
      <c r="Z66" s="29">
        <v>1771</v>
      </c>
      <c r="AA66" s="55">
        <v>6669033821</v>
      </c>
      <c r="AB66" s="16"/>
      <c r="AC66" s="8"/>
      <c r="AD66" s="8"/>
      <c r="AE66" s="8"/>
      <c r="AF66" s="9"/>
      <c r="AG66" s="10"/>
      <c r="AH66" s="10"/>
      <c r="AI66" s="10"/>
      <c r="AJ66" s="11"/>
      <c r="AK66" s="9"/>
      <c r="AL66" s="10"/>
      <c r="AM66" s="10"/>
      <c r="AN66" s="10"/>
      <c r="AO66" s="11"/>
      <c r="AP66" s="9"/>
      <c r="AQ66" s="10"/>
      <c r="AR66" s="10"/>
      <c r="AS66" s="10"/>
      <c r="AT66" s="11"/>
    </row>
    <row r="67" spans="1:46" ht="15.75" customHeight="1" x14ac:dyDescent="0.3">
      <c r="A67" s="17">
        <v>57</v>
      </c>
      <c r="B67" s="32" t="s">
        <v>29</v>
      </c>
      <c r="C67" s="18" t="s">
        <v>122</v>
      </c>
      <c r="D67" s="19"/>
      <c r="E67" s="19"/>
      <c r="F67" s="19">
        <v>9921172242.6800003</v>
      </c>
      <c r="G67" s="19">
        <v>12054600836.1</v>
      </c>
      <c r="H67" s="19"/>
      <c r="I67" s="19">
        <v>13840957.779999999</v>
      </c>
      <c r="J67" s="19">
        <v>9935013200.4599991</v>
      </c>
      <c r="K67" s="19">
        <v>27228246.109999999</v>
      </c>
      <c r="L67" s="34">
        <v>155933964.05000001</v>
      </c>
      <c r="M67" s="19">
        <v>21990512448.889999</v>
      </c>
      <c r="N67" s="19">
        <v>-54413579.219999999</v>
      </c>
      <c r="O67" s="41">
        <v>25447817231.119999</v>
      </c>
      <c r="P67" s="24">
        <f t="shared" si="21"/>
        <v>5.4189252643944245E-2</v>
      </c>
      <c r="Q67" s="42">
        <v>21936098869.669998</v>
      </c>
      <c r="R67" s="24">
        <f t="shared" si="22"/>
        <v>4.1875152392056386E-2</v>
      </c>
      <c r="S67" s="26">
        <f t="shared" si="23"/>
        <v>-0.13799683994726036</v>
      </c>
      <c r="T67" s="27">
        <f t="shared" si="24"/>
        <v>1.2412528896670503E-3</v>
      </c>
      <c r="U67" s="27">
        <f t="shared" si="25"/>
        <v>7.1085549429941025E-3</v>
      </c>
      <c r="V67" s="28">
        <f t="shared" si="26"/>
        <v>3.943063246199729</v>
      </c>
      <c r="W67" s="28">
        <f t="shared" si="27"/>
        <v>2.8029481729311457E-2</v>
      </c>
      <c r="X67" s="19">
        <v>3.95</v>
      </c>
      <c r="Y67" s="19">
        <v>3.95</v>
      </c>
      <c r="Z67" s="29">
        <v>1208</v>
      </c>
      <c r="AA67" s="55">
        <v>5563212533</v>
      </c>
      <c r="AB67" s="16"/>
      <c r="AC67" s="8"/>
      <c r="AD67" s="8"/>
      <c r="AE67" s="8"/>
      <c r="AF67" s="9"/>
      <c r="AG67" s="10"/>
      <c r="AH67" s="10"/>
      <c r="AI67" s="10"/>
      <c r="AJ67" s="11"/>
      <c r="AK67" s="9"/>
      <c r="AL67" s="10"/>
      <c r="AM67" s="10"/>
      <c r="AN67" s="10"/>
      <c r="AO67" s="11"/>
      <c r="AP67" s="9"/>
      <c r="AQ67" s="10"/>
      <c r="AR67" s="10"/>
      <c r="AS67" s="10"/>
      <c r="AT67" s="11"/>
    </row>
    <row r="68" spans="1:46" ht="16.5" customHeight="1" x14ac:dyDescent="0.3">
      <c r="A68" s="17">
        <v>58</v>
      </c>
      <c r="B68" s="18" t="s">
        <v>27</v>
      </c>
      <c r="C68" s="32" t="s">
        <v>123</v>
      </c>
      <c r="D68" s="19"/>
      <c r="E68" s="19"/>
      <c r="F68" s="19">
        <v>9496986319.4699993</v>
      </c>
      <c r="G68" s="19">
        <v>21697353400.380001</v>
      </c>
      <c r="H68" s="19"/>
      <c r="I68" s="19">
        <v>503651147.17000002</v>
      </c>
      <c r="J68" s="19">
        <v>31194339719.849998</v>
      </c>
      <c r="K68" s="21">
        <v>32047890.41</v>
      </c>
      <c r="L68" s="22">
        <v>214534163.24000001</v>
      </c>
      <c r="M68" s="21">
        <v>31697990867.02</v>
      </c>
      <c r="N68" s="21">
        <v>70250268.969999999</v>
      </c>
      <c r="O68" s="41">
        <v>32456087448.419998</v>
      </c>
      <c r="P68" s="24">
        <f t="shared" si="21"/>
        <v>6.9112847935169364E-2</v>
      </c>
      <c r="Q68" s="42">
        <v>31627740598.049999</v>
      </c>
      <c r="R68" s="24">
        <f t="shared" si="22"/>
        <v>6.037611633812337E-2</v>
      </c>
      <c r="S68" s="26">
        <f t="shared" si="23"/>
        <v>-2.5522079692644032E-2</v>
      </c>
      <c r="T68" s="27">
        <f t="shared" si="24"/>
        <v>1.0132842183477344E-3</v>
      </c>
      <c r="U68" s="27">
        <f t="shared" si="25"/>
        <v>6.7831011379050916E-3</v>
      </c>
      <c r="V68" s="28">
        <f t="shared" si="26"/>
        <v>4030.8000713292295</v>
      </c>
      <c r="W68" s="28">
        <f t="shared" si="27"/>
        <v>27.34132455050122</v>
      </c>
      <c r="X68" s="111">
        <v>4030.8</v>
      </c>
      <c r="Y68" s="19">
        <v>4030.8</v>
      </c>
      <c r="Z68" s="29">
        <v>291</v>
      </c>
      <c r="AA68" s="36">
        <v>7846516.8300000001</v>
      </c>
      <c r="AB68" s="16"/>
      <c r="AC68" s="8"/>
      <c r="AD68" s="8"/>
      <c r="AE68" s="8"/>
      <c r="AF68" s="9"/>
      <c r="AG68" s="10"/>
      <c r="AH68" s="10"/>
      <c r="AI68" s="10"/>
      <c r="AJ68" s="11"/>
      <c r="AK68" s="9"/>
      <c r="AL68" s="10"/>
      <c r="AM68" s="10"/>
      <c r="AN68" s="10"/>
      <c r="AO68" s="11"/>
      <c r="AP68" s="9"/>
      <c r="AQ68" s="10"/>
      <c r="AR68" s="10"/>
      <c r="AS68" s="10"/>
      <c r="AT68" s="11"/>
    </row>
    <row r="69" spans="1:46" ht="16.5" customHeight="1" x14ac:dyDescent="0.3">
      <c r="A69" s="17">
        <v>59</v>
      </c>
      <c r="B69" s="18" t="s">
        <v>27</v>
      </c>
      <c r="C69" s="32" t="s">
        <v>124</v>
      </c>
      <c r="D69" s="19">
        <v>60150200.880000003</v>
      </c>
      <c r="E69" s="19"/>
      <c r="F69" s="19">
        <v>152776754.31999999</v>
      </c>
      <c r="G69" s="19">
        <v>29848382.09</v>
      </c>
      <c r="H69" s="19"/>
      <c r="I69" s="19">
        <v>6177656.3799999999</v>
      </c>
      <c r="J69" s="19">
        <v>243616478.63999999</v>
      </c>
      <c r="K69" s="19">
        <v>250554.62</v>
      </c>
      <c r="L69" s="34">
        <v>135781.14000000001</v>
      </c>
      <c r="M69" s="19">
        <v>249794135.02000001</v>
      </c>
      <c r="N69" s="19">
        <v>1448935.35</v>
      </c>
      <c r="O69" s="41">
        <v>248599886.97</v>
      </c>
      <c r="P69" s="24">
        <f t="shared" si="21"/>
        <v>5.2937515072212793E-4</v>
      </c>
      <c r="Q69" s="42">
        <v>248345199.66999999</v>
      </c>
      <c r="R69" s="24">
        <f t="shared" si="22"/>
        <v>4.7408124588624128E-4</v>
      </c>
      <c r="S69" s="26">
        <f t="shared" si="23"/>
        <v>-1.0244867892105942E-3</v>
      </c>
      <c r="T69" s="27">
        <f t="shared" si="24"/>
        <v>1.0088965695046084E-3</v>
      </c>
      <c r="U69" s="27">
        <f t="shared" si="25"/>
        <v>5.4674356573199481E-4</v>
      </c>
      <c r="V69" s="28">
        <f t="shared" si="26"/>
        <v>3551.5801321896929</v>
      </c>
      <c r="W69" s="28">
        <f t="shared" si="27"/>
        <v>1.9418035854563023</v>
      </c>
      <c r="X69" s="19">
        <v>3542.76</v>
      </c>
      <c r="Y69" s="19">
        <v>3557.82</v>
      </c>
      <c r="Z69" s="29">
        <v>15</v>
      </c>
      <c r="AA69" s="36">
        <v>69925.27</v>
      </c>
      <c r="AB69" s="16"/>
      <c r="AC69" s="8"/>
      <c r="AD69" s="8"/>
      <c r="AE69" s="8"/>
      <c r="AF69" s="9"/>
      <c r="AG69" s="10"/>
      <c r="AH69" s="10"/>
      <c r="AI69" s="10"/>
      <c r="AJ69" s="11"/>
      <c r="AK69" s="9"/>
      <c r="AL69" s="10"/>
      <c r="AM69" s="10"/>
      <c r="AN69" s="10"/>
      <c r="AO69" s="11"/>
      <c r="AP69" s="9"/>
      <c r="AQ69" s="10"/>
      <c r="AR69" s="10"/>
      <c r="AS69" s="10"/>
      <c r="AT69" s="11"/>
    </row>
    <row r="70" spans="1:46" ht="16.5" customHeight="1" x14ac:dyDescent="0.3">
      <c r="A70" s="17">
        <v>60</v>
      </c>
      <c r="B70" s="18" t="s">
        <v>125</v>
      </c>
      <c r="C70" s="32" t="s">
        <v>126</v>
      </c>
      <c r="D70" s="19"/>
      <c r="E70" s="19"/>
      <c r="F70" s="19"/>
      <c r="G70" s="21">
        <v>7233979847.8199997</v>
      </c>
      <c r="H70" s="19"/>
      <c r="I70" s="19"/>
      <c r="J70" s="19">
        <v>13375071183.120001</v>
      </c>
      <c r="K70" s="21">
        <v>21099342.460000001</v>
      </c>
      <c r="L70" s="22">
        <v>121135904.59999999</v>
      </c>
      <c r="M70" s="19">
        <v>15764923106.719999</v>
      </c>
      <c r="N70" s="19">
        <v>335832546.39999998</v>
      </c>
      <c r="O70" s="41">
        <v>15195889206.620001</v>
      </c>
      <c r="P70" s="24">
        <f t="shared" si="21"/>
        <v>3.2358526937230569E-2</v>
      </c>
      <c r="Q70" s="42">
        <v>15429090560.32</v>
      </c>
      <c r="R70" s="24">
        <f t="shared" si="22"/>
        <v>2.9453528739221916E-2</v>
      </c>
      <c r="S70" s="26">
        <f t="shared" si="23"/>
        <v>1.5346344694222042E-2</v>
      </c>
      <c r="T70" s="27">
        <f t="shared" si="24"/>
        <v>1.3675039612679803E-3</v>
      </c>
      <c r="U70" s="27">
        <f t="shared" si="25"/>
        <v>7.8511370535041848E-3</v>
      </c>
      <c r="V70" s="28">
        <f t="shared" si="26"/>
        <v>1139.4591587348482</v>
      </c>
      <c r="W70" s="28">
        <f t="shared" si="27"/>
        <v>8.9460500220978734</v>
      </c>
      <c r="X70" s="19">
        <v>1139.46</v>
      </c>
      <c r="Y70" s="19">
        <v>1139.46</v>
      </c>
      <c r="Z70" s="29">
        <v>4676</v>
      </c>
      <c r="AA70" s="36">
        <v>13540713.98</v>
      </c>
      <c r="AB70" s="16"/>
      <c r="AC70" s="8"/>
      <c r="AD70" s="8"/>
      <c r="AE70" s="8"/>
      <c r="AF70" s="9"/>
      <c r="AG70" s="10"/>
      <c r="AH70" s="10"/>
      <c r="AI70" s="10"/>
      <c r="AJ70" s="11"/>
      <c r="AK70" s="9"/>
      <c r="AL70" s="10"/>
      <c r="AM70" s="10"/>
      <c r="AN70" s="10"/>
      <c r="AO70" s="11"/>
      <c r="AP70" s="9"/>
      <c r="AQ70" s="10"/>
      <c r="AR70" s="10"/>
      <c r="AS70" s="10"/>
      <c r="AT70" s="11"/>
    </row>
    <row r="71" spans="1:46" ht="16.5" customHeight="1" x14ac:dyDescent="0.3">
      <c r="A71" s="17">
        <v>61</v>
      </c>
      <c r="B71" s="32" t="s">
        <v>50</v>
      </c>
      <c r="C71" s="32" t="s">
        <v>127</v>
      </c>
      <c r="D71" s="19"/>
      <c r="E71" s="19"/>
      <c r="F71" s="19"/>
      <c r="G71" s="19">
        <v>48814252.460000001</v>
      </c>
      <c r="H71" s="35"/>
      <c r="I71" s="19"/>
      <c r="J71" s="19">
        <v>64603798.350000001</v>
      </c>
      <c r="K71" s="19">
        <v>356642.48</v>
      </c>
      <c r="L71" s="34">
        <v>896523.97</v>
      </c>
      <c r="M71" s="19">
        <v>64952592.600000001</v>
      </c>
      <c r="N71" s="19">
        <v>188006.93</v>
      </c>
      <c r="O71" s="41">
        <v>57949939.829999998</v>
      </c>
      <c r="P71" s="24">
        <f t="shared" si="21"/>
        <v>1.234001290416777E-4</v>
      </c>
      <c r="Q71" s="42">
        <v>64246768768.940002</v>
      </c>
      <c r="R71" s="24">
        <f t="shared" si="22"/>
        <v>0.12264456177376103</v>
      </c>
      <c r="S71" s="26">
        <f t="shared" si="23"/>
        <v>1107.6598011561732</v>
      </c>
      <c r="T71" s="27">
        <f t="shared" si="24"/>
        <v>5.551134894933708E-6</v>
      </c>
      <c r="U71" s="27">
        <f t="shared" si="25"/>
        <v>1.3954382254215764E-5</v>
      </c>
      <c r="V71" s="28">
        <f t="shared" si="26"/>
        <v>13700.596473777447</v>
      </c>
      <c r="W71" s="28">
        <f t="shared" si="27"/>
        <v>0.19118336030585106</v>
      </c>
      <c r="X71" s="170">
        <v>12.405200000000001</v>
      </c>
      <c r="Y71" s="170">
        <v>12.466900000000001</v>
      </c>
      <c r="Z71" s="29">
        <v>47</v>
      </c>
      <c r="AA71" s="36">
        <v>4689341</v>
      </c>
      <c r="AB71" s="65"/>
      <c r="AC71" s="38"/>
      <c r="AD71" s="8"/>
      <c r="AE71" s="8"/>
      <c r="AF71" s="9"/>
      <c r="AG71" s="10"/>
      <c r="AH71" s="10"/>
      <c r="AI71" s="10"/>
      <c r="AJ71" s="11"/>
      <c r="AK71" s="9"/>
      <c r="AL71" s="10"/>
      <c r="AM71" s="10"/>
      <c r="AN71" s="10"/>
      <c r="AO71" s="11"/>
      <c r="AP71" s="9"/>
      <c r="AQ71" s="10"/>
      <c r="AR71" s="10"/>
      <c r="AS71" s="10"/>
      <c r="AT71" s="11"/>
    </row>
    <row r="72" spans="1:46" ht="18.75" customHeight="1" x14ac:dyDescent="0.35">
      <c r="A72" s="17">
        <v>62</v>
      </c>
      <c r="B72" s="18" t="s">
        <v>84</v>
      </c>
      <c r="C72" s="18" t="s">
        <v>187</v>
      </c>
      <c r="D72" s="35"/>
      <c r="E72" s="19"/>
      <c r="F72" s="21">
        <v>17302444.329999998</v>
      </c>
      <c r="G72" s="21">
        <v>15366780.82</v>
      </c>
      <c r="H72" s="19"/>
      <c r="I72" s="19">
        <v>935206.99</v>
      </c>
      <c r="J72" s="21">
        <v>33604432.140000001</v>
      </c>
      <c r="K72" s="21">
        <v>88854.27</v>
      </c>
      <c r="L72" s="84">
        <v>-52485.04</v>
      </c>
      <c r="M72" s="21">
        <v>33604432.140000001</v>
      </c>
      <c r="N72" s="21">
        <v>2311231.23</v>
      </c>
      <c r="O72" s="41">
        <v>31041639.84</v>
      </c>
      <c r="P72" s="24">
        <f t="shared" si="21"/>
        <v>6.6100885922546851E-5</v>
      </c>
      <c r="Q72" s="42">
        <v>31293200.91</v>
      </c>
      <c r="R72" s="24">
        <f t="shared" si="22"/>
        <v>5.9737493194531771E-5</v>
      </c>
      <c r="S72" s="26">
        <f t="shared" si="23"/>
        <v>8.1039877821093963E-3</v>
      </c>
      <c r="T72" s="27">
        <f t="shared" si="24"/>
        <v>2.8394113550591076E-3</v>
      </c>
      <c r="U72" s="27">
        <f t="shared" si="25"/>
        <v>-1.6772026661941116E-3</v>
      </c>
      <c r="V72" s="28">
        <f t="shared" si="26"/>
        <v>0.65697603632719215</v>
      </c>
      <c r="W72" s="28">
        <f t="shared" si="27"/>
        <v>-1.1018819597536061E-3</v>
      </c>
      <c r="X72" s="43">
        <v>0.65690000000000004</v>
      </c>
      <c r="Y72" s="43">
        <v>0.65690000000000004</v>
      </c>
      <c r="Z72" s="29">
        <v>840</v>
      </c>
      <c r="AA72" s="112">
        <v>47632180.140000001</v>
      </c>
      <c r="AB72" s="44"/>
      <c r="AC72" s="45"/>
      <c r="AD72" s="80"/>
      <c r="AE72" s="8"/>
      <c r="AF72" s="9"/>
      <c r="AG72" s="10"/>
      <c r="AH72" s="10"/>
      <c r="AI72" s="10"/>
      <c r="AJ72" s="11"/>
      <c r="AK72" s="9"/>
      <c r="AL72" s="10"/>
      <c r="AM72" s="10"/>
      <c r="AN72" s="10"/>
      <c r="AO72" s="11"/>
      <c r="AP72" s="9"/>
      <c r="AQ72" s="10"/>
      <c r="AR72" s="10"/>
      <c r="AS72" s="10"/>
      <c r="AT72" s="11"/>
    </row>
    <row r="73" spans="1:46" ht="16.5" customHeight="1" x14ac:dyDescent="0.3">
      <c r="A73" s="17">
        <v>63</v>
      </c>
      <c r="B73" s="18" t="s">
        <v>27</v>
      </c>
      <c r="C73" s="18" t="s">
        <v>128</v>
      </c>
      <c r="D73" s="19"/>
      <c r="E73" s="19"/>
      <c r="F73" s="19">
        <v>26435984514.029999</v>
      </c>
      <c r="G73" s="19">
        <v>105334237347.88499</v>
      </c>
      <c r="H73" s="19"/>
      <c r="I73" s="19">
        <v>2676952818.54</v>
      </c>
      <c r="J73" s="19">
        <v>132640117892.10001</v>
      </c>
      <c r="K73" s="33">
        <v>193006281.19499999</v>
      </c>
      <c r="L73" s="34">
        <v>584145673.01999998</v>
      </c>
      <c r="M73" s="19">
        <v>135317070710.64</v>
      </c>
      <c r="N73" s="19">
        <v>386005858.875</v>
      </c>
      <c r="O73" s="41">
        <v>121473389757</v>
      </c>
      <c r="P73" s="24">
        <f t="shared" si="21"/>
        <v>0.25866863736386059</v>
      </c>
      <c r="Q73" s="42">
        <v>134931064851.765</v>
      </c>
      <c r="R73" s="24">
        <f t="shared" si="22"/>
        <v>0.25757811070511027</v>
      </c>
      <c r="S73" s="26">
        <f t="shared" si="23"/>
        <v>0.11078702192872238</v>
      </c>
      <c r="T73" s="27">
        <f t="shared" si="24"/>
        <v>1.4304065665459345E-3</v>
      </c>
      <c r="U73" s="27">
        <f t="shared" si="25"/>
        <v>4.3292156158534828E-3</v>
      </c>
      <c r="V73" s="28">
        <f t="shared" si="26"/>
        <v>1.2542985981627683</v>
      </c>
      <c r="W73" s="28">
        <f t="shared" si="27"/>
        <v>5.4301290781093884E-3</v>
      </c>
      <c r="X73" s="19">
        <v>513.63585</v>
      </c>
      <c r="Y73" s="19">
        <v>513.63585</v>
      </c>
      <c r="Z73" s="109">
        <v>3156</v>
      </c>
      <c r="AA73" s="113">
        <v>107574914816.46001</v>
      </c>
      <c r="AB73" s="90"/>
      <c r="AC73" s="48"/>
      <c r="AD73" s="8"/>
      <c r="AE73" s="8"/>
      <c r="AF73" s="9"/>
      <c r="AG73" s="10"/>
      <c r="AH73" s="10"/>
      <c r="AI73" s="10"/>
      <c r="AJ73" s="11"/>
      <c r="AK73" s="9"/>
      <c r="AL73" s="10"/>
      <c r="AM73" s="10"/>
      <c r="AN73" s="10"/>
      <c r="AO73" s="11"/>
      <c r="AP73" s="9"/>
      <c r="AQ73" s="10"/>
      <c r="AR73" s="10"/>
      <c r="AS73" s="10"/>
      <c r="AT73" s="11"/>
    </row>
    <row r="74" spans="1:46" ht="16.5" customHeight="1" x14ac:dyDescent="0.3">
      <c r="A74" s="17">
        <v>64</v>
      </c>
      <c r="B74" s="18" t="s">
        <v>75</v>
      </c>
      <c r="C74" s="18" t="s">
        <v>129</v>
      </c>
      <c r="D74" s="19"/>
      <c r="E74" s="35"/>
      <c r="F74" s="19">
        <v>393869088.19999999</v>
      </c>
      <c r="G74" s="19">
        <v>437715125.74000001</v>
      </c>
      <c r="H74" s="19"/>
      <c r="I74" s="19">
        <v>479785111.38</v>
      </c>
      <c r="J74" s="19">
        <v>1311369325.3299999</v>
      </c>
      <c r="K74" s="19">
        <v>1770724.95</v>
      </c>
      <c r="L74" s="34">
        <v>7081892.4000000004</v>
      </c>
      <c r="M74" s="19">
        <v>1311369325.3299999</v>
      </c>
      <c r="N74" s="19">
        <v>8830344.5</v>
      </c>
      <c r="O74" s="41">
        <v>1311182502.75</v>
      </c>
      <c r="P74" s="24">
        <f t="shared" si="21"/>
        <v>2.7920665752404791E-3</v>
      </c>
      <c r="Q74" s="42">
        <v>1302538980.8299999</v>
      </c>
      <c r="R74" s="24">
        <f t="shared" si="22"/>
        <v>2.486495827855038E-3</v>
      </c>
      <c r="S74" s="26">
        <f t="shared" si="23"/>
        <v>-6.5921577674134934E-3</v>
      </c>
      <c r="T74" s="27">
        <f t="shared" si="24"/>
        <v>1.3594410425027464E-3</v>
      </c>
      <c r="U74" s="27">
        <f t="shared" si="25"/>
        <v>5.4369907574568698E-3</v>
      </c>
      <c r="V74" s="28">
        <f t="shared" si="26"/>
        <v>1158.4838331459655</v>
      </c>
      <c r="W74" s="28">
        <f t="shared" si="27"/>
        <v>6.2986658934778204</v>
      </c>
      <c r="X74" s="19">
        <v>1158.48</v>
      </c>
      <c r="Y74" s="19">
        <v>1166.06</v>
      </c>
      <c r="Z74" s="85">
        <v>143</v>
      </c>
      <c r="AA74" s="110">
        <v>1124348</v>
      </c>
      <c r="AB74" s="16"/>
      <c r="AC74" s="8"/>
      <c r="AD74" s="8"/>
      <c r="AE74" s="8"/>
      <c r="AF74" s="9"/>
      <c r="AG74" s="10"/>
      <c r="AH74" s="10"/>
      <c r="AI74" s="10"/>
      <c r="AJ74" s="11"/>
      <c r="AK74" s="9"/>
      <c r="AL74" s="10"/>
      <c r="AM74" s="10"/>
      <c r="AN74" s="10"/>
      <c r="AO74" s="11"/>
      <c r="AP74" s="9"/>
      <c r="AQ74" s="10"/>
      <c r="AR74" s="10"/>
      <c r="AS74" s="10"/>
      <c r="AT74" s="11"/>
    </row>
    <row r="75" spans="1:46" ht="16.5" customHeight="1" x14ac:dyDescent="0.3">
      <c r="A75" s="17">
        <v>65</v>
      </c>
      <c r="B75" s="18" t="s">
        <v>48</v>
      </c>
      <c r="C75" s="18" t="s">
        <v>130</v>
      </c>
      <c r="D75" s="19">
        <v>13462500</v>
      </c>
      <c r="E75" s="19"/>
      <c r="F75" s="19">
        <v>233607507.28999999</v>
      </c>
      <c r="G75" s="19"/>
      <c r="H75" s="19"/>
      <c r="I75" s="19">
        <v>2531870.88</v>
      </c>
      <c r="J75" s="19">
        <v>247070007.28999999</v>
      </c>
      <c r="K75" s="33">
        <v>324966.45</v>
      </c>
      <c r="L75" s="34">
        <v>1924970.48</v>
      </c>
      <c r="M75" s="19">
        <v>249601878.16999999</v>
      </c>
      <c r="N75" s="19">
        <v>5329219.37</v>
      </c>
      <c r="O75" s="41">
        <v>220300455.80000001</v>
      </c>
      <c r="P75" s="24">
        <f t="shared" si="21"/>
        <v>4.6911359620751511E-4</v>
      </c>
      <c r="Q75" s="42">
        <v>244272658.80000001</v>
      </c>
      <c r="R75" s="24">
        <f t="shared" si="22"/>
        <v>4.6630692509349892E-4</v>
      </c>
      <c r="S75" s="26">
        <f t="shared" si="23"/>
        <v>0.10881594826005803</v>
      </c>
      <c r="T75" s="27">
        <f t="shared" si="24"/>
        <v>1.3303431157478357E-3</v>
      </c>
      <c r="U75" s="27">
        <f t="shared" si="25"/>
        <v>7.8804172741087797E-3</v>
      </c>
      <c r="V75" s="28">
        <f t="shared" si="26"/>
        <v>130.59096126534192</v>
      </c>
      <c r="W75" s="28">
        <f t="shared" si="27"/>
        <v>1.0291112669978708</v>
      </c>
      <c r="X75" s="19">
        <v>149.07</v>
      </c>
      <c r="Y75" s="19">
        <v>149.5</v>
      </c>
      <c r="Z75" s="29">
        <v>16</v>
      </c>
      <c r="AA75" s="36">
        <v>1870517.35</v>
      </c>
      <c r="AB75" s="16"/>
      <c r="AC75" s="8"/>
      <c r="AD75" s="8"/>
      <c r="AE75" s="8"/>
      <c r="AF75" s="9"/>
      <c r="AG75" s="10"/>
      <c r="AH75" s="10"/>
      <c r="AI75" s="10"/>
      <c r="AJ75" s="11"/>
      <c r="AK75" s="9"/>
      <c r="AL75" s="10"/>
      <c r="AM75" s="10"/>
      <c r="AN75" s="10"/>
      <c r="AO75" s="11"/>
      <c r="AP75" s="9"/>
      <c r="AQ75" s="10"/>
      <c r="AR75" s="10"/>
      <c r="AS75" s="10"/>
      <c r="AT75" s="11"/>
    </row>
    <row r="76" spans="1:46" ht="16.5" customHeight="1" x14ac:dyDescent="0.3">
      <c r="A76" s="17">
        <v>66</v>
      </c>
      <c r="B76" s="32" t="s">
        <v>80</v>
      </c>
      <c r="C76" s="32" t="s">
        <v>131</v>
      </c>
      <c r="D76" s="19"/>
      <c r="E76" s="19"/>
      <c r="F76" s="19">
        <v>2714347526.8899999</v>
      </c>
      <c r="G76" s="19">
        <v>24071285149.57</v>
      </c>
      <c r="H76" s="19"/>
      <c r="I76" s="19"/>
      <c r="J76" s="19">
        <v>26785632676.459999</v>
      </c>
      <c r="K76" s="35">
        <v>38454877.939999998</v>
      </c>
      <c r="L76" s="34">
        <v>181399397.09</v>
      </c>
      <c r="M76" s="19">
        <v>26785632676.459999</v>
      </c>
      <c r="N76" s="19">
        <v>90524816.920000002</v>
      </c>
      <c r="O76" s="41">
        <v>28874645078.669998</v>
      </c>
      <c r="P76" s="24">
        <f t="shared" si="21"/>
        <v>6.1486430170474983E-2</v>
      </c>
      <c r="Q76" s="42">
        <v>26695107859.540001</v>
      </c>
      <c r="R76" s="24">
        <f t="shared" si="22"/>
        <v>5.0959913901839404E-2</v>
      </c>
      <c r="S76" s="26">
        <f t="shared" si="23"/>
        <v>-7.5482736261927044E-2</v>
      </c>
      <c r="T76" s="27">
        <f t="shared" si="24"/>
        <v>1.4405215420868742E-3</v>
      </c>
      <c r="U76" s="27">
        <f t="shared" si="25"/>
        <v>6.7952299741382578E-3</v>
      </c>
      <c r="V76" s="28">
        <f t="shared" si="26"/>
        <v>24.128594079371304</v>
      </c>
      <c r="W76" s="28">
        <f t="shared" si="27"/>
        <v>0.16395934572195878</v>
      </c>
      <c r="X76" s="19">
        <v>24.0869</v>
      </c>
      <c r="Y76" s="19">
        <v>24.0869</v>
      </c>
      <c r="Z76" s="29">
        <v>1701</v>
      </c>
      <c r="AA76" s="36">
        <v>1106368144.4400001</v>
      </c>
      <c r="AB76" s="16"/>
      <c r="AC76" s="114"/>
      <c r="AD76" s="8"/>
      <c r="AE76" s="8"/>
      <c r="AF76" s="9"/>
      <c r="AG76" s="10"/>
      <c r="AH76" s="10"/>
      <c r="AI76" s="10"/>
      <c r="AJ76" s="11"/>
      <c r="AK76" s="9"/>
      <c r="AL76" s="10"/>
      <c r="AM76" s="10"/>
      <c r="AN76" s="10"/>
      <c r="AO76" s="11"/>
      <c r="AP76" s="9"/>
      <c r="AQ76" s="10"/>
      <c r="AR76" s="10"/>
      <c r="AS76" s="10"/>
      <c r="AT76" s="11"/>
    </row>
    <row r="77" spans="1:46" ht="16.5" customHeight="1" x14ac:dyDescent="0.3">
      <c r="A77" s="17">
        <v>67</v>
      </c>
      <c r="B77" s="32" t="s">
        <v>48</v>
      </c>
      <c r="C77" s="32" t="s">
        <v>132</v>
      </c>
      <c r="D77" s="35"/>
      <c r="E77" s="19"/>
      <c r="F77" s="19">
        <v>301050333.67500001</v>
      </c>
      <c r="G77" s="19">
        <v>1061424000</v>
      </c>
      <c r="H77" s="35"/>
      <c r="I77" s="19"/>
      <c r="J77" s="19">
        <v>1362474333.675</v>
      </c>
      <c r="K77" s="19">
        <v>-2696520.645</v>
      </c>
      <c r="L77" s="34">
        <v>10976029.154999999</v>
      </c>
      <c r="M77" s="19">
        <v>1380045360.3299999</v>
      </c>
      <c r="N77" s="19">
        <v>30341959.829999998</v>
      </c>
      <c r="O77" s="41">
        <v>1274833047.8</v>
      </c>
      <c r="P77" s="24">
        <f t="shared" si="21"/>
        <v>2.7146630879446641E-3</v>
      </c>
      <c r="Q77" s="42">
        <v>1349703400.5</v>
      </c>
      <c r="R77" s="24">
        <f t="shared" si="22"/>
        <v>2.5765308551813832E-3</v>
      </c>
      <c r="S77" s="26">
        <f t="shared" si="23"/>
        <v>5.8729535470707341E-2</v>
      </c>
      <c r="T77" s="27">
        <f t="shared" si="24"/>
        <v>-1.9978616368611572E-3</v>
      </c>
      <c r="U77" s="27">
        <f t="shared" si="25"/>
        <v>8.1321786334196903E-3</v>
      </c>
      <c r="V77" s="28">
        <f t="shared" si="26"/>
        <v>401.66621705379993</v>
      </c>
      <c r="W77" s="28">
        <f t="shared" si="27"/>
        <v>3.2664214280914274</v>
      </c>
      <c r="X77" s="43">
        <v>442.26</v>
      </c>
      <c r="Y77" s="43">
        <v>442.26</v>
      </c>
      <c r="Z77" s="35">
        <v>233</v>
      </c>
      <c r="AA77" s="36">
        <v>3360261.19</v>
      </c>
      <c r="AB77" s="65"/>
      <c r="AC77" s="38"/>
      <c r="AD77" s="38"/>
      <c r="AE77" s="38"/>
      <c r="AF77" s="9"/>
      <c r="AG77" s="10"/>
      <c r="AH77" s="10"/>
      <c r="AI77" s="10"/>
      <c r="AJ77" s="11"/>
      <c r="AK77" s="9"/>
      <c r="AL77" s="10"/>
      <c r="AM77" s="10"/>
      <c r="AN77" s="10"/>
      <c r="AO77" s="11"/>
      <c r="AP77" s="9"/>
      <c r="AQ77" s="10"/>
      <c r="AR77" s="10"/>
      <c r="AS77" s="10"/>
      <c r="AT77" s="11"/>
    </row>
    <row r="78" spans="1:46" ht="16.5" customHeight="1" x14ac:dyDescent="0.3">
      <c r="A78" s="17">
        <v>68</v>
      </c>
      <c r="B78" s="32" t="s">
        <v>133</v>
      </c>
      <c r="C78" s="32" t="s">
        <v>134</v>
      </c>
      <c r="D78" s="19"/>
      <c r="E78" s="35"/>
      <c r="F78" s="39">
        <v>111301218.70999999</v>
      </c>
      <c r="G78" s="21">
        <v>456174933.25999999</v>
      </c>
      <c r="H78" s="19"/>
      <c r="I78" s="33">
        <v>37242056.390000001</v>
      </c>
      <c r="J78" s="21">
        <v>567476151.97000003</v>
      </c>
      <c r="K78" s="21">
        <v>26676515.18</v>
      </c>
      <c r="L78" s="84">
        <v>15612472.99</v>
      </c>
      <c r="M78" s="33">
        <v>604718208.36000001</v>
      </c>
      <c r="N78" s="35">
        <v>4552164.8099999996</v>
      </c>
      <c r="O78" s="41">
        <v>646037751.52999997</v>
      </c>
      <c r="P78" s="24">
        <f t="shared" si="21"/>
        <v>1.3756898132847866E-3</v>
      </c>
      <c r="Q78" s="25">
        <v>620561425.46000004</v>
      </c>
      <c r="R78" s="24">
        <f t="shared" si="22"/>
        <v>1.184627422321614E-3</v>
      </c>
      <c r="S78" s="26">
        <f t="shared" si="23"/>
        <v>-3.9434732737622213E-2</v>
      </c>
      <c r="T78" s="27">
        <f t="shared" si="24"/>
        <v>4.2987710942918589E-2</v>
      </c>
      <c r="U78" s="27">
        <f t="shared" si="25"/>
        <v>2.5158626284943558E-2</v>
      </c>
      <c r="V78" s="28">
        <f t="shared" si="26"/>
        <v>178.30743380706582</v>
      </c>
      <c r="W78" s="28">
        <f t="shared" si="27"/>
        <v>4.4859700909792801</v>
      </c>
      <c r="X78" s="33">
        <v>172.44720000000001</v>
      </c>
      <c r="Y78" s="33">
        <v>173.7552</v>
      </c>
      <c r="Z78" s="35">
        <v>379</v>
      </c>
      <c r="AA78" s="53">
        <v>3480289.14</v>
      </c>
      <c r="AB78" s="79"/>
      <c r="AC78" s="45"/>
      <c r="AD78" s="45"/>
      <c r="AE78" s="46"/>
      <c r="AF78" s="9"/>
      <c r="AG78" s="10"/>
      <c r="AH78" s="10"/>
      <c r="AI78" s="10"/>
      <c r="AJ78" s="11"/>
      <c r="AK78" s="9"/>
      <c r="AL78" s="10"/>
      <c r="AM78" s="10"/>
      <c r="AN78" s="10"/>
      <c r="AO78" s="11"/>
      <c r="AP78" s="9"/>
      <c r="AQ78" s="10"/>
      <c r="AR78" s="10"/>
      <c r="AS78" s="10"/>
      <c r="AT78" s="11"/>
    </row>
    <row r="79" spans="1:46" ht="16.5" customHeight="1" x14ac:dyDescent="0.3">
      <c r="A79" s="17">
        <v>69</v>
      </c>
      <c r="B79" s="32" t="s">
        <v>78</v>
      </c>
      <c r="C79" s="32" t="s">
        <v>135</v>
      </c>
      <c r="D79" s="19"/>
      <c r="E79" s="19"/>
      <c r="F79" s="19">
        <v>112980059.69</v>
      </c>
      <c r="G79" s="19">
        <v>1038827344.84</v>
      </c>
      <c r="H79" s="19"/>
      <c r="I79" s="19"/>
      <c r="J79" s="19">
        <v>1151807404.53</v>
      </c>
      <c r="K79" s="19">
        <v>1898284.74</v>
      </c>
      <c r="L79" s="34">
        <v>-4326566.3499999996</v>
      </c>
      <c r="M79" s="19">
        <v>1198726459.1300001</v>
      </c>
      <c r="N79" s="19">
        <v>7511868.2999999998</v>
      </c>
      <c r="O79" s="41">
        <v>1240934274.9400001</v>
      </c>
      <c r="P79" s="24">
        <f t="shared" si="21"/>
        <v>2.6424781476746665E-3</v>
      </c>
      <c r="Q79" s="42">
        <v>1191214590.8299999</v>
      </c>
      <c r="R79" s="24">
        <f t="shared" si="22"/>
        <v>2.2739819335705685E-3</v>
      </c>
      <c r="S79" s="26">
        <f t="shared" si="23"/>
        <v>-4.006633156490428E-2</v>
      </c>
      <c r="T79" s="27">
        <f t="shared" si="24"/>
        <v>1.5935707593015096E-3</v>
      </c>
      <c r="U79" s="27">
        <f t="shared" si="25"/>
        <v>-3.6320629240995006E-3</v>
      </c>
      <c r="V79" s="28">
        <f t="shared" si="26"/>
        <v>1.3503785724182562</v>
      </c>
      <c r="W79" s="28">
        <f t="shared" si="27"/>
        <v>-4.9046599463787614E-3</v>
      </c>
      <c r="X79" s="170">
        <v>1.3486</v>
      </c>
      <c r="Y79" s="170">
        <v>1.3486</v>
      </c>
      <c r="Z79" s="29">
        <v>131</v>
      </c>
      <c r="AA79" s="36">
        <v>882133806.88999999</v>
      </c>
      <c r="AB79" s="90"/>
      <c r="AC79" s="48"/>
      <c r="AD79" s="48"/>
      <c r="AE79" s="48"/>
      <c r="AF79" s="9"/>
      <c r="AG79" s="10"/>
      <c r="AH79" s="10"/>
      <c r="AI79" s="10"/>
      <c r="AJ79" s="11"/>
      <c r="AK79" s="9"/>
      <c r="AL79" s="10"/>
      <c r="AM79" s="10"/>
      <c r="AN79" s="10"/>
      <c r="AO79" s="11"/>
      <c r="AP79" s="9"/>
      <c r="AQ79" s="10"/>
      <c r="AR79" s="10"/>
      <c r="AS79" s="10"/>
      <c r="AT79" s="11"/>
    </row>
    <row r="80" spans="1:46" ht="16.5" customHeight="1" x14ac:dyDescent="0.3">
      <c r="A80" s="17">
        <v>70</v>
      </c>
      <c r="B80" s="32" t="s">
        <v>27</v>
      </c>
      <c r="C80" s="32" t="s">
        <v>136</v>
      </c>
      <c r="D80" s="19"/>
      <c r="E80" s="19"/>
      <c r="F80" s="19">
        <v>507123287.67000002</v>
      </c>
      <c r="G80" s="19">
        <v>9543640539.2999992</v>
      </c>
      <c r="H80" s="19"/>
      <c r="I80" s="19">
        <v>53375927.329999998</v>
      </c>
      <c r="J80" s="19">
        <v>10050763826.969999</v>
      </c>
      <c r="K80" s="19">
        <v>15032683.77</v>
      </c>
      <c r="L80" s="34">
        <v>39543484.329999998</v>
      </c>
      <c r="M80" s="19">
        <v>10104139754.299999</v>
      </c>
      <c r="N80" s="19">
        <v>46374656.75</v>
      </c>
      <c r="O80" s="41">
        <v>10294299285.59</v>
      </c>
      <c r="P80" s="24">
        <f t="shared" si="21"/>
        <v>2.1920952186698012E-2</v>
      </c>
      <c r="Q80" s="42">
        <v>10057765097.549999</v>
      </c>
      <c r="R80" s="24">
        <f t="shared" si="22"/>
        <v>1.9199879098181147E-2</v>
      </c>
      <c r="S80" s="26">
        <f t="shared" si="23"/>
        <v>-2.2977201408074698E-2</v>
      </c>
      <c r="T80" s="27">
        <f t="shared" si="24"/>
        <v>1.4946346056204729E-3</v>
      </c>
      <c r="U80" s="27">
        <f t="shared" si="25"/>
        <v>3.9316372918306187E-3</v>
      </c>
      <c r="V80" s="28">
        <f t="shared" si="26"/>
        <v>113.75298945452757</v>
      </c>
      <c r="W80" s="28">
        <f t="shared" si="27"/>
        <v>0.44723549539663565</v>
      </c>
      <c r="X80" s="19">
        <v>113.75</v>
      </c>
      <c r="Y80" s="19">
        <v>113.75</v>
      </c>
      <c r="Z80" s="29">
        <v>955</v>
      </c>
      <c r="AA80" s="36">
        <v>88417589.25</v>
      </c>
      <c r="AB80" s="16"/>
      <c r="AC80" s="8"/>
      <c r="AD80" s="8"/>
      <c r="AE80" s="8"/>
      <c r="AF80" s="9"/>
      <c r="AG80" s="10"/>
      <c r="AH80" s="10"/>
      <c r="AI80" s="10"/>
      <c r="AJ80" s="11"/>
      <c r="AK80" s="9"/>
      <c r="AL80" s="10"/>
      <c r="AM80" s="10"/>
      <c r="AN80" s="10"/>
      <c r="AO80" s="11"/>
      <c r="AP80" s="9"/>
      <c r="AQ80" s="10"/>
      <c r="AR80" s="10"/>
      <c r="AS80" s="10"/>
      <c r="AT80" s="11"/>
    </row>
    <row r="81" spans="1:256" ht="16.5" customHeight="1" x14ac:dyDescent="0.3">
      <c r="A81" s="17">
        <v>71</v>
      </c>
      <c r="B81" s="18" t="s">
        <v>54</v>
      </c>
      <c r="C81" s="18" t="s">
        <v>137</v>
      </c>
      <c r="D81" s="19"/>
      <c r="E81" s="19"/>
      <c r="F81" s="19">
        <v>37271974.43</v>
      </c>
      <c r="G81" s="19">
        <v>344842446.76999998</v>
      </c>
      <c r="H81" s="19"/>
      <c r="I81" s="19"/>
      <c r="J81" s="19">
        <v>382114421.19999999</v>
      </c>
      <c r="K81" s="19">
        <v>488531.35</v>
      </c>
      <c r="L81" s="34">
        <v>3466466.43</v>
      </c>
      <c r="M81" s="19">
        <v>386899972.50999999</v>
      </c>
      <c r="N81" s="19"/>
      <c r="O81" s="41">
        <v>364399417.92000002</v>
      </c>
      <c r="P81" s="24">
        <f t="shared" si="21"/>
        <v>7.7596172361789741E-4</v>
      </c>
      <c r="Q81" s="42">
        <v>386411441.16000003</v>
      </c>
      <c r="R81" s="24">
        <f t="shared" si="22"/>
        <v>7.3764428582977822E-4</v>
      </c>
      <c r="S81" s="26">
        <f t="shared" si="23"/>
        <v>6.0406307358132259E-2</v>
      </c>
      <c r="T81" s="27">
        <f t="shared" si="24"/>
        <v>1.2642776532015663E-3</v>
      </c>
      <c r="U81" s="27">
        <f t="shared" si="25"/>
        <v>8.9709207874221625E-3</v>
      </c>
      <c r="V81" s="28">
        <f t="shared" si="26"/>
        <v>1.0539134404514794</v>
      </c>
      <c r="W81" s="28">
        <f t="shared" si="27"/>
        <v>9.4545739910897857E-3</v>
      </c>
      <c r="X81" s="170">
        <v>1.05</v>
      </c>
      <c r="Y81" s="170">
        <v>1.05</v>
      </c>
      <c r="Z81" s="29">
        <v>178</v>
      </c>
      <c r="AA81" s="36">
        <v>366644381.14999998</v>
      </c>
      <c r="AB81" s="16"/>
      <c r="AC81" s="8"/>
      <c r="AD81" s="8"/>
      <c r="AE81" s="8"/>
      <c r="AF81" s="9"/>
      <c r="AG81" s="10"/>
      <c r="AH81" s="10"/>
      <c r="AI81" s="10"/>
      <c r="AJ81" s="11"/>
      <c r="AK81" s="9"/>
      <c r="AL81" s="10"/>
      <c r="AM81" s="10"/>
      <c r="AN81" s="10"/>
      <c r="AO81" s="11"/>
      <c r="AP81" s="9"/>
      <c r="AQ81" s="10"/>
      <c r="AR81" s="10"/>
      <c r="AS81" s="10"/>
      <c r="AT81" s="11"/>
    </row>
    <row r="82" spans="1:256" ht="16.5" customHeight="1" x14ac:dyDescent="0.3">
      <c r="A82" s="17">
        <v>72</v>
      </c>
      <c r="B82" s="18" t="s">
        <v>70</v>
      </c>
      <c r="C82" s="18" t="s">
        <v>138</v>
      </c>
      <c r="D82" s="19"/>
      <c r="E82" s="19"/>
      <c r="F82" s="19"/>
      <c r="G82" s="21">
        <v>2033798355.2249999</v>
      </c>
      <c r="H82" s="19"/>
      <c r="I82" s="21"/>
      <c r="J82" s="21">
        <v>2033798355.2249999</v>
      </c>
      <c r="K82" s="33">
        <v>3688776</v>
      </c>
      <c r="L82" s="84">
        <v>7938169.7850000001</v>
      </c>
      <c r="M82" s="33">
        <v>2233687041.4949999</v>
      </c>
      <c r="N82" s="33">
        <v>61975978.155000001</v>
      </c>
      <c r="O82" s="41">
        <v>1863219949.6900001</v>
      </c>
      <c r="P82" s="24">
        <f t="shared" si="21"/>
        <v>3.9675896627203496E-3</v>
      </c>
      <c r="Q82" s="25">
        <v>2171711063.3400002</v>
      </c>
      <c r="R82" s="24">
        <f t="shared" si="22"/>
        <v>4.145711243789877E-3</v>
      </c>
      <c r="S82" s="26">
        <f t="shared" si="23"/>
        <v>0.16556881204568813</v>
      </c>
      <c r="T82" s="27">
        <f t="shared" si="24"/>
        <v>1.6985574472908095E-3</v>
      </c>
      <c r="U82" s="27">
        <f t="shared" si="25"/>
        <v>3.6552605542246627E-3</v>
      </c>
      <c r="V82" s="28">
        <f t="shared" si="26"/>
        <v>43771259.968557894</v>
      </c>
      <c r="W82" s="28">
        <f t="shared" si="27"/>
        <v>159995.35997178272</v>
      </c>
      <c r="X82" s="33">
        <v>43656.794999999998</v>
      </c>
      <c r="Y82" s="33">
        <v>43656.794999999998</v>
      </c>
      <c r="Z82" s="29">
        <v>363</v>
      </c>
      <c r="AA82" s="53">
        <v>49.615000000000002</v>
      </c>
      <c r="AB82" s="16"/>
      <c r="AC82" s="8"/>
      <c r="AD82" s="8"/>
      <c r="AE82" s="8"/>
      <c r="AF82" s="9"/>
      <c r="AG82" s="10"/>
      <c r="AH82" s="10"/>
      <c r="AI82" s="10"/>
      <c r="AJ82" s="11"/>
      <c r="AK82" s="9"/>
      <c r="AL82" s="10"/>
      <c r="AM82" s="10"/>
      <c r="AN82" s="10"/>
      <c r="AO82" s="11"/>
      <c r="AP82" s="9"/>
      <c r="AQ82" s="10"/>
      <c r="AR82" s="10"/>
      <c r="AS82" s="10"/>
      <c r="AT82" s="11"/>
    </row>
    <row r="83" spans="1:256" ht="16.5" customHeight="1" x14ac:dyDescent="0.3">
      <c r="A83" s="17">
        <v>73</v>
      </c>
      <c r="B83" s="32" t="s">
        <v>39</v>
      </c>
      <c r="C83" s="18" t="s">
        <v>139</v>
      </c>
      <c r="D83" s="19"/>
      <c r="E83" s="19"/>
      <c r="F83" s="19">
        <v>5116631166.8699999</v>
      </c>
      <c r="G83" s="19">
        <v>750638264.16999996</v>
      </c>
      <c r="H83" s="19"/>
      <c r="I83" s="19"/>
      <c r="J83" s="19">
        <v>1262269431.04</v>
      </c>
      <c r="K83" s="19">
        <v>6401777.8099999996</v>
      </c>
      <c r="L83" s="34">
        <v>1993326.55</v>
      </c>
      <c r="M83" s="19">
        <v>1949800900.3399999</v>
      </c>
      <c r="N83" s="19">
        <v>18831900</v>
      </c>
      <c r="O83" s="41">
        <v>2005903506</v>
      </c>
      <c r="P83" s="24">
        <f t="shared" si="21"/>
        <v>4.2714237876984133E-3</v>
      </c>
      <c r="Q83" s="25">
        <v>1922312745.5799999</v>
      </c>
      <c r="R83" s="24">
        <f t="shared" si="22"/>
        <v>3.6696196367739017E-3</v>
      </c>
      <c r="S83" s="26">
        <f t="shared" si="23"/>
        <v>-4.167237365604369E-2</v>
      </c>
      <c r="T83" s="27">
        <f t="shared" si="24"/>
        <v>3.3302478094262731E-3</v>
      </c>
      <c r="U83" s="27">
        <f t="shared" si="25"/>
        <v>1.0369418579694086E-3</v>
      </c>
      <c r="V83" s="28">
        <f t="shared" si="26"/>
        <v>964.6388434532771</v>
      </c>
      <c r="W83" s="28">
        <f t="shared" si="27"/>
        <v>1.0002743945999026</v>
      </c>
      <c r="X83" s="170">
        <v>0.9556</v>
      </c>
      <c r="Y83" s="170">
        <v>0.96040000000000003</v>
      </c>
      <c r="Z83" s="29">
        <v>440</v>
      </c>
      <c r="AA83" s="36">
        <v>1992779.7420000001</v>
      </c>
      <c r="AB83" s="16"/>
      <c r="AC83" s="8"/>
      <c r="AD83" s="8"/>
      <c r="AE83" s="8"/>
      <c r="AF83" s="9"/>
      <c r="AG83" s="10"/>
      <c r="AH83" s="10"/>
      <c r="AI83" s="10"/>
      <c r="AJ83" s="11"/>
      <c r="AK83" s="9"/>
      <c r="AL83" s="10"/>
      <c r="AM83" s="10"/>
      <c r="AN83" s="10"/>
      <c r="AO83" s="11"/>
      <c r="AP83" s="9"/>
      <c r="AQ83" s="10"/>
      <c r="AR83" s="10"/>
      <c r="AS83" s="10"/>
      <c r="AT83" s="11"/>
    </row>
    <row r="84" spans="1:256" ht="16.5" customHeight="1" x14ac:dyDescent="0.3">
      <c r="A84" s="17">
        <v>74</v>
      </c>
      <c r="B84" s="32" t="s">
        <v>140</v>
      </c>
      <c r="C84" s="18" t="s">
        <v>141</v>
      </c>
      <c r="D84" s="19"/>
      <c r="E84" s="19"/>
      <c r="F84" s="19"/>
      <c r="G84" s="19">
        <v>388441749.14999998</v>
      </c>
      <c r="H84" s="19"/>
      <c r="I84" s="19"/>
      <c r="J84" s="19">
        <v>388441749.14999998</v>
      </c>
      <c r="K84" s="19">
        <v>684258.12</v>
      </c>
      <c r="L84" s="34">
        <v>2439923.85</v>
      </c>
      <c r="M84" s="19">
        <v>487049451.52499998</v>
      </c>
      <c r="N84" s="19">
        <v>910073639.47500002</v>
      </c>
      <c r="O84" s="41">
        <v>437345537.80000001</v>
      </c>
      <c r="P84" s="24">
        <f>(O84/$O$89)</f>
        <v>9.3129511365571923E-4</v>
      </c>
      <c r="Q84" s="42">
        <v>477875799.76499999</v>
      </c>
      <c r="R84" s="24">
        <f t="shared" si="22"/>
        <v>9.1224615910642283E-4</v>
      </c>
      <c r="S84" s="26">
        <f t="shared" si="23"/>
        <v>9.267331769035822E-2</v>
      </c>
      <c r="T84" s="27">
        <f t="shared" si="24"/>
        <v>1.4318743914977291E-3</v>
      </c>
      <c r="U84" s="27">
        <f t="shared" si="25"/>
        <v>5.1057698489855655E-3</v>
      </c>
      <c r="V84" s="28">
        <f t="shared" si="26"/>
        <v>42762.93510201342</v>
      </c>
      <c r="W84" s="28">
        <f t="shared" si="27"/>
        <v>218.3377046979866</v>
      </c>
      <c r="X84" s="19">
        <v>42759.99</v>
      </c>
      <c r="Y84" s="19">
        <v>42759.99</v>
      </c>
      <c r="Z84" s="29">
        <v>36</v>
      </c>
      <c r="AA84" s="36">
        <v>11175</v>
      </c>
      <c r="AB84" s="16"/>
      <c r="AC84" s="8"/>
      <c r="AD84" s="8"/>
      <c r="AE84" s="8"/>
      <c r="AF84" s="9"/>
      <c r="AG84" s="10"/>
      <c r="AH84" s="10"/>
      <c r="AI84" s="10"/>
      <c r="AJ84" s="11"/>
      <c r="AK84" s="9"/>
      <c r="AL84" s="10"/>
      <c r="AM84" s="10"/>
      <c r="AN84" s="10"/>
      <c r="AO84" s="11"/>
      <c r="AP84" s="9"/>
      <c r="AQ84" s="10"/>
      <c r="AR84" s="10"/>
      <c r="AS84" s="10"/>
      <c r="AT84" s="11"/>
    </row>
    <row r="85" spans="1:256" ht="16.5" customHeight="1" x14ac:dyDescent="0.3">
      <c r="A85" s="17">
        <v>75</v>
      </c>
      <c r="B85" s="32" t="s">
        <v>88</v>
      </c>
      <c r="C85" s="18" t="s">
        <v>142</v>
      </c>
      <c r="D85" s="19"/>
      <c r="E85" s="19"/>
      <c r="F85" s="19">
        <v>245162711.43000001</v>
      </c>
      <c r="G85" s="19">
        <v>992941447.67999995</v>
      </c>
      <c r="H85" s="19"/>
      <c r="I85" s="19"/>
      <c r="J85" s="19">
        <v>1238104159.1099999</v>
      </c>
      <c r="K85" s="19">
        <v>2496312</v>
      </c>
      <c r="L85" s="34">
        <v>3626548.38</v>
      </c>
      <c r="M85" s="19">
        <v>1283473933.5599999</v>
      </c>
      <c r="N85" s="19">
        <v>12064324.545</v>
      </c>
      <c r="O85" s="41">
        <v>1292316505.8</v>
      </c>
      <c r="P85" s="24">
        <f>(O85/$O$89)</f>
        <v>2.7518928241553279E-3</v>
      </c>
      <c r="Q85" s="42">
        <v>1295483966.595</v>
      </c>
      <c r="R85" s="24">
        <f t="shared" si="22"/>
        <v>2.4730280823833384E-3</v>
      </c>
      <c r="S85" s="26">
        <f t="shared" si="23"/>
        <v>2.4509946137686147E-3</v>
      </c>
      <c r="T85" s="27">
        <f t="shared" si="24"/>
        <v>1.9269339215067323E-3</v>
      </c>
      <c r="U85" s="27">
        <f t="shared" si="25"/>
        <v>2.7993772779233072E-3</v>
      </c>
      <c r="V85" s="28">
        <f t="shared" si="26"/>
        <v>434.11434176285809</v>
      </c>
      <c r="W85" s="28">
        <f t="shared" si="27"/>
        <v>1.2152498243515779</v>
      </c>
      <c r="X85" s="19">
        <v>434.07</v>
      </c>
      <c r="Y85" s="19">
        <v>434.07</v>
      </c>
      <c r="Z85" s="29">
        <v>124</v>
      </c>
      <c r="AA85" s="36">
        <v>2984199.88</v>
      </c>
      <c r="AB85" s="16"/>
      <c r="AC85" s="115"/>
      <c r="AD85" s="115"/>
      <c r="AE85" s="115"/>
      <c r="AF85" s="116"/>
      <c r="AG85" s="10"/>
      <c r="AH85" s="10"/>
      <c r="AI85" s="10"/>
      <c r="AJ85" s="11"/>
      <c r="AK85" s="9"/>
      <c r="AL85" s="10"/>
      <c r="AM85" s="10"/>
      <c r="AN85" s="10"/>
      <c r="AO85" s="11"/>
      <c r="AP85" s="9"/>
      <c r="AQ85" s="10"/>
      <c r="AR85" s="10"/>
      <c r="AS85" s="10"/>
      <c r="AT85" s="11"/>
    </row>
    <row r="86" spans="1:256" ht="16.5" customHeight="1" x14ac:dyDescent="0.3">
      <c r="A86" s="17">
        <v>76</v>
      </c>
      <c r="B86" s="32" t="s">
        <v>96</v>
      </c>
      <c r="C86" s="18" t="s">
        <v>143</v>
      </c>
      <c r="D86" s="19"/>
      <c r="E86" s="19"/>
      <c r="F86" s="19"/>
      <c r="G86" s="19">
        <v>99806701.590000004</v>
      </c>
      <c r="H86" s="19"/>
      <c r="I86" s="19"/>
      <c r="J86" s="33"/>
      <c r="K86" s="33">
        <v>4152333</v>
      </c>
      <c r="L86" s="84">
        <v>492398.55</v>
      </c>
      <c r="M86" s="19">
        <v>109158575.04000001</v>
      </c>
      <c r="N86" s="19">
        <v>645981.03</v>
      </c>
      <c r="O86" s="41">
        <v>107452276.09999999</v>
      </c>
      <c r="P86" s="24">
        <f>(O86/$O$89)</f>
        <v>2.2881170844111265E-4</v>
      </c>
      <c r="Q86" s="42">
        <v>108512594.01000001</v>
      </c>
      <c r="R86" s="24">
        <f t="shared" ref="R86:R87" si="28">(Q86/$Q$89)</f>
        <v>2.0714628602029337E-4</v>
      </c>
      <c r="S86" s="26">
        <f t="shared" ref="S86:S87" si="29">((Q86-O86)/O86)</f>
        <v>9.8678031632687905E-3</v>
      </c>
      <c r="T86" s="27">
        <f t="shared" ref="T86" si="30">(K86/Q86)</f>
        <v>3.826590856004549E-2</v>
      </c>
      <c r="U86" s="27">
        <f t="shared" ref="U86" si="31">L86/Q86</f>
        <v>4.5377087746572798E-3</v>
      </c>
      <c r="V86" s="28">
        <f t="shared" ref="V86" si="32">Q86/AA86</f>
        <v>414.98592274891485</v>
      </c>
      <c r="W86" s="28">
        <f t="shared" ref="W86" si="33">L86/AA86</f>
        <v>1.883085263016999</v>
      </c>
      <c r="X86" s="170">
        <v>414.90449999999998</v>
      </c>
      <c r="Y86" s="170">
        <v>414.90449999999998</v>
      </c>
      <c r="Z86" s="29">
        <v>5</v>
      </c>
      <c r="AA86" s="64">
        <v>261485</v>
      </c>
      <c r="AB86" s="164"/>
      <c r="AC86" s="10"/>
      <c r="AD86" s="10"/>
      <c r="AE86" s="10"/>
      <c r="AF86" s="165"/>
      <c r="AG86" s="10"/>
      <c r="AH86" s="10"/>
      <c r="AI86" s="10"/>
      <c r="AJ86" s="11"/>
      <c r="AK86" s="9"/>
      <c r="AL86" s="10"/>
      <c r="AM86" s="10"/>
      <c r="AN86" s="10"/>
      <c r="AO86" s="11"/>
      <c r="AP86" s="9"/>
      <c r="AQ86" s="10"/>
      <c r="AR86" s="10"/>
      <c r="AS86" s="10"/>
      <c r="AT86" s="11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3"/>
      <c r="CA86" s="163"/>
      <c r="CB86" s="163"/>
      <c r="CC86" s="163"/>
      <c r="CD86" s="163"/>
      <c r="CE86" s="163"/>
      <c r="CF86" s="163"/>
      <c r="CG86" s="163"/>
      <c r="CH86" s="163"/>
      <c r="CI86" s="163"/>
      <c r="CJ86" s="163"/>
      <c r="CK86" s="163"/>
      <c r="CL86" s="163"/>
      <c r="CM86" s="163"/>
      <c r="CN86" s="163"/>
      <c r="CO86" s="163"/>
      <c r="CP86" s="163"/>
      <c r="CQ86" s="163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3"/>
      <c r="DC86" s="163"/>
      <c r="DD86" s="163"/>
      <c r="DE86" s="163"/>
      <c r="DF86" s="163"/>
      <c r="DG86" s="163"/>
      <c r="DH86" s="163"/>
      <c r="DI86" s="163"/>
      <c r="DJ86" s="163"/>
      <c r="DK86" s="163"/>
      <c r="DL86" s="163"/>
      <c r="DM86" s="163"/>
      <c r="DN86" s="163"/>
      <c r="DO86" s="163"/>
      <c r="DP86" s="163"/>
      <c r="DQ86" s="163"/>
      <c r="DR86" s="163"/>
      <c r="DS86" s="163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G86" s="163"/>
      <c r="EH86" s="163"/>
      <c r="EI86" s="163"/>
      <c r="EJ86" s="163"/>
      <c r="EK86" s="163"/>
      <c r="EL86" s="163"/>
      <c r="EM86" s="163"/>
      <c r="EN86" s="163"/>
      <c r="EO86" s="163"/>
      <c r="EP86" s="163"/>
      <c r="EQ86" s="163"/>
      <c r="ER86" s="163"/>
      <c r="ES86" s="163"/>
      <c r="ET86" s="163"/>
      <c r="EU86" s="163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3"/>
      <c r="FG86" s="163"/>
      <c r="FH86" s="163"/>
      <c r="FI86" s="163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3"/>
      <c r="HK86" s="163"/>
      <c r="HL86" s="163"/>
      <c r="HM86" s="163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3"/>
      <c r="HY86" s="163"/>
      <c r="HZ86" s="163"/>
      <c r="IA86" s="163"/>
      <c r="IB86" s="163"/>
      <c r="IC86" s="163"/>
      <c r="ID86" s="163"/>
      <c r="IE86" s="163"/>
      <c r="IF86" s="163"/>
      <c r="IG86" s="163"/>
      <c r="IH86" s="163"/>
      <c r="II86" s="163"/>
      <c r="IJ86" s="163"/>
      <c r="IK86" s="163"/>
      <c r="IL86" s="163"/>
      <c r="IM86" s="163"/>
      <c r="IN86" s="163"/>
      <c r="IO86" s="163"/>
      <c r="IP86" s="163"/>
      <c r="IQ86" s="163"/>
      <c r="IR86" s="163"/>
      <c r="IS86" s="163"/>
      <c r="IT86" s="163"/>
      <c r="IU86" s="163"/>
      <c r="IV86" s="163"/>
    </row>
    <row r="87" spans="1:256" ht="16.5" customHeight="1" x14ac:dyDescent="0.3">
      <c r="A87" s="17">
        <v>77</v>
      </c>
      <c r="B87" s="32" t="s">
        <v>140</v>
      </c>
      <c r="C87" s="167" t="s">
        <v>190</v>
      </c>
      <c r="D87" s="19"/>
      <c r="E87" s="19"/>
      <c r="F87" s="19"/>
      <c r="G87" s="19">
        <v>216852594.66999999</v>
      </c>
      <c r="H87" s="19"/>
      <c r="I87" s="19">
        <v>61366402.579999998</v>
      </c>
      <c r="J87" s="33"/>
      <c r="K87" s="33">
        <v>232678.9</v>
      </c>
      <c r="L87" s="84">
        <v>1308060.8</v>
      </c>
      <c r="M87" s="19">
        <v>283620497.83999997</v>
      </c>
      <c r="N87" s="19">
        <v>2630028.2200000002</v>
      </c>
      <c r="O87" s="41">
        <v>0</v>
      </c>
      <c r="P87" s="24">
        <f>(O87/$O$89)</f>
        <v>0</v>
      </c>
      <c r="Q87" s="42">
        <v>280990469.62</v>
      </c>
      <c r="R87" s="24">
        <f t="shared" si="28"/>
        <v>5.3639978584897781E-4</v>
      </c>
      <c r="S87" s="26" t="e">
        <f t="shared" si="29"/>
        <v>#DIV/0!</v>
      </c>
      <c r="T87" s="27">
        <f t="shared" ref="T87" si="34">(K87/Q87)</f>
        <v>8.2806687470455989E-4</v>
      </c>
      <c r="U87" s="27">
        <f t="shared" ref="U87" si="35">L87/Q87</f>
        <v>4.6551785253391969E-3</v>
      </c>
      <c r="V87" s="28">
        <f t="shared" ref="V87" si="36">Q87/AA87</f>
        <v>996.10220007798932</v>
      </c>
      <c r="W87" s="28">
        <f t="shared" ref="W87" si="37">L87/AA87</f>
        <v>4.6370335708461843</v>
      </c>
      <c r="X87" s="19">
        <v>996.1</v>
      </c>
      <c r="Y87" s="19">
        <v>996.1</v>
      </c>
      <c r="Z87" s="29">
        <v>100</v>
      </c>
      <c r="AA87" s="112">
        <v>282090</v>
      </c>
      <c r="AB87" s="164"/>
      <c r="AC87" s="10"/>
      <c r="AD87" s="10"/>
      <c r="AE87" s="10"/>
      <c r="AF87" s="165"/>
      <c r="AG87" s="10"/>
      <c r="AH87" s="10"/>
      <c r="AI87" s="10"/>
      <c r="AJ87" s="11"/>
      <c r="AK87" s="9"/>
      <c r="AL87" s="10"/>
      <c r="AM87" s="10"/>
      <c r="AN87" s="10"/>
      <c r="AO87" s="11"/>
      <c r="AP87" s="9"/>
      <c r="AQ87" s="10"/>
      <c r="AR87" s="10"/>
      <c r="AS87" s="10"/>
      <c r="AT87" s="11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3"/>
      <c r="CO87" s="163"/>
      <c r="CP87" s="163"/>
      <c r="CQ87" s="163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3"/>
      <c r="DC87" s="163"/>
      <c r="DD87" s="163"/>
      <c r="DE87" s="163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3"/>
      <c r="DQ87" s="163"/>
      <c r="DR87" s="163"/>
      <c r="DS87" s="163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G87" s="163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3"/>
      <c r="ES87" s="163"/>
      <c r="ET87" s="163"/>
      <c r="EU87" s="163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</row>
    <row r="88" spans="1:256" ht="16.5" customHeight="1" x14ac:dyDescent="0.3">
      <c r="A88" s="17">
        <v>78</v>
      </c>
      <c r="B88" s="32" t="s">
        <v>185</v>
      </c>
      <c r="C88" s="167" t="s">
        <v>186</v>
      </c>
      <c r="D88" s="19"/>
      <c r="E88" s="19"/>
      <c r="F88" s="19">
        <v>2262586041.4699998</v>
      </c>
      <c r="G88" s="19">
        <v>466760000</v>
      </c>
      <c r="H88" s="19"/>
      <c r="I88" s="19">
        <v>823923251.67999995</v>
      </c>
      <c r="J88" s="33">
        <v>2729346041.4699998</v>
      </c>
      <c r="K88" s="33">
        <v>2661627.4023000002</v>
      </c>
      <c r="L88" s="84">
        <v>23477249.280000001</v>
      </c>
      <c r="M88" s="19">
        <v>3594897263.7800002</v>
      </c>
      <c r="N88" s="19">
        <v>12297907.279999999</v>
      </c>
      <c r="O88" s="41">
        <v>0</v>
      </c>
      <c r="P88" s="24">
        <f>(O88/$O$89)</f>
        <v>0</v>
      </c>
      <c r="Q88" s="42">
        <v>3582599356.5</v>
      </c>
      <c r="R88" s="24">
        <f t="shared" si="22"/>
        <v>6.8390416593421179E-3</v>
      </c>
      <c r="S88" s="26" t="e">
        <f t="shared" si="23"/>
        <v>#DIV/0!</v>
      </c>
      <c r="T88" s="27">
        <f t="shared" si="24"/>
        <v>7.4293191547387027E-4</v>
      </c>
      <c r="U88" s="27">
        <f t="shared" si="25"/>
        <v>6.5531327798082246E-3</v>
      </c>
      <c r="V88" s="28">
        <f t="shared" si="26"/>
        <v>1.012053005283676</v>
      </c>
      <c r="W88" s="28">
        <f t="shared" si="27"/>
        <v>6.6321177238278838E-3</v>
      </c>
      <c r="X88" s="19">
        <v>1.0209999999999999</v>
      </c>
      <c r="Y88" s="19">
        <v>1.0209999999999999</v>
      </c>
      <c r="Z88" s="29">
        <v>543</v>
      </c>
      <c r="AA88" s="30">
        <v>3539932531</v>
      </c>
      <c r="AB88" s="117"/>
      <c r="AC88" s="118"/>
      <c r="AD88" s="118"/>
      <c r="AE88" s="119"/>
      <c r="AF88" s="36"/>
      <c r="AG88" s="120"/>
      <c r="AH88" s="10"/>
      <c r="AI88" s="10"/>
      <c r="AJ88" s="11"/>
      <c r="AK88" s="9"/>
      <c r="AL88" s="10"/>
      <c r="AM88" s="10"/>
      <c r="AN88" s="10"/>
      <c r="AO88" s="11"/>
      <c r="AP88" s="9"/>
      <c r="AQ88" s="10"/>
      <c r="AR88" s="10"/>
      <c r="AS88" s="10"/>
      <c r="AT88" s="11"/>
    </row>
    <row r="89" spans="1:256" ht="16.5" customHeight="1" x14ac:dyDescent="0.3">
      <c r="A89" s="17"/>
      <c r="B89" s="67"/>
      <c r="C89" s="68" t="s">
        <v>56</v>
      </c>
      <c r="D89" s="69"/>
      <c r="E89" s="69"/>
      <c r="F89" s="69"/>
      <c r="G89" s="69"/>
      <c r="H89" s="69"/>
      <c r="I89" s="69"/>
      <c r="J89" s="69"/>
      <c r="K89" s="69"/>
      <c r="L89" s="70"/>
      <c r="M89" s="69"/>
      <c r="N89" s="69"/>
      <c r="O89" s="41">
        <f>SUM(O61:O88)</f>
        <v>469610042388.42999</v>
      </c>
      <c r="P89" s="72">
        <f>(O89/$O$127)</f>
        <v>0.33132838842743695</v>
      </c>
      <c r="Q89" s="73">
        <f>SUM(Q61:Q88)</f>
        <v>523845230801.625</v>
      </c>
      <c r="R89" s="72">
        <f>(Q89/$Q$127)</f>
        <v>0.38331955305164211</v>
      </c>
      <c r="S89" s="74">
        <f t="shared" si="23"/>
        <v>0.11548983947906141</v>
      </c>
      <c r="T89" s="75"/>
      <c r="U89" s="75"/>
      <c r="V89" s="76"/>
      <c r="W89" s="76"/>
      <c r="X89" s="69"/>
      <c r="Y89" s="69"/>
      <c r="Z89" s="77">
        <f>SUM(Z61:Z88)</f>
        <v>38962</v>
      </c>
      <c r="AA89" s="78"/>
      <c r="AB89" s="16"/>
      <c r="AC89" s="8"/>
      <c r="AD89" s="8"/>
      <c r="AE89" s="8"/>
      <c r="AF89" s="121"/>
      <c r="AG89" s="10"/>
      <c r="AH89" s="10"/>
      <c r="AI89" s="10"/>
      <c r="AJ89" s="11"/>
      <c r="AK89" s="9"/>
      <c r="AL89" s="10"/>
      <c r="AM89" s="10"/>
      <c r="AN89" s="10"/>
      <c r="AO89" s="11"/>
      <c r="AP89" s="9"/>
      <c r="AQ89" s="10"/>
      <c r="AR89" s="10"/>
      <c r="AS89" s="10"/>
      <c r="AT89" s="11"/>
    </row>
    <row r="90" spans="1:256" ht="16.5" customHeight="1" x14ac:dyDescent="0.3">
      <c r="A90" s="100"/>
      <c r="B90" s="101"/>
      <c r="C90" s="102" t="s">
        <v>144</v>
      </c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26"/>
      <c r="Q90" s="103"/>
      <c r="R90" s="26"/>
      <c r="S90" s="26"/>
      <c r="T90" s="104"/>
      <c r="U90" s="104"/>
      <c r="V90" s="105"/>
      <c r="W90" s="105"/>
      <c r="X90" s="103"/>
      <c r="Y90" s="103"/>
      <c r="Z90" s="103"/>
      <c r="AA90" s="106"/>
      <c r="AB90" s="65"/>
      <c r="AC90" s="38"/>
      <c r="AD90" s="38"/>
      <c r="AE90" s="38"/>
      <c r="AF90" s="9"/>
      <c r="AG90" s="10"/>
      <c r="AH90" s="10"/>
      <c r="AI90" s="10"/>
      <c r="AJ90" s="11"/>
      <c r="AK90" s="9"/>
      <c r="AL90" s="10"/>
      <c r="AM90" s="10"/>
      <c r="AN90" s="10"/>
      <c r="AO90" s="11"/>
      <c r="AP90" s="9"/>
      <c r="AQ90" s="10"/>
      <c r="AR90" s="10"/>
      <c r="AS90" s="10"/>
      <c r="AT90" s="11"/>
    </row>
    <row r="91" spans="1:256" ht="16.5" customHeight="1" x14ac:dyDescent="0.3">
      <c r="A91" s="17">
        <v>79</v>
      </c>
      <c r="B91" s="18" t="s">
        <v>120</v>
      </c>
      <c r="C91" s="18" t="s">
        <v>145</v>
      </c>
      <c r="D91" s="19"/>
      <c r="E91" s="19"/>
      <c r="F91" s="122" t="s">
        <v>193</v>
      </c>
      <c r="G91" s="122" t="s">
        <v>146</v>
      </c>
      <c r="H91" s="19">
        <v>1730390000</v>
      </c>
      <c r="I91" s="122" t="s">
        <v>147</v>
      </c>
      <c r="J91" s="122" t="s">
        <v>148</v>
      </c>
      <c r="K91" s="123" t="s">
        <v>149</v>
      </c>
      <c r="L91" s="168">
        <v>16934047.940000001</v>
      </c>
      <c r="M91" s="19">
        <v>2400294563.6500001</v>
      </c>
      <c r="N91" s="19">
        <v>88028786</v>
      </c>
      <c r="O91" s="41">
        <v>2295331729.6999998</v>
      </c>
      <c r="P91" s="24">
        <f>(O91/$O$95)</f>
        <v>4.5893390720343791E-2</v>
      </c>
      <c r="Q91" s="42">
        <v>2312265777.6399999</v>
      </c>
      <c r="R91" s="24">
        <f>(Q91/$Q$95)</f>
        <v>5.7733430601805059E-2</v>
      </c>
      <c r="S91" s="26">
        <f>((Q91-O91)/O91)</f>
        <v>7.3776037340856785E-3</v>
      </c>
      <c r="T91" s="27" t="e">
        <f>(K91/Q91)</f>
        <v>#VALUE!</v>
      </c>
      <c r="U91" s="27">
        <f>L91/Q91</f>
        <v>7.3235733122701992E-3</v>
      </c>
      <c r="V91" s="28">
        <f>Q91/AA91</f>
        <v>115.61328888199999</v>
      </c>
      <c r="W91" s="28">
        <f>L91/AA91</f>
        <v>0.84670239700000005</v>
      </c>
      <c r="X91" s="19">
        <v>68.599999999999994</v>
      </c>
      <c r="Y91" s="19">
        <v>68.599999999999994</v>
      </c>
      <c r="Z91" s="29">
        <v>2603</v>
      </c>
      <c r="AA91" s="36">
        <v>20000000</v>
      </c>
      <c r="AB91" s="79"/>
      <c r="AC91" s="45"/>
      <c r="AD91" s="45"/>
      <c r="AE91" s="46"/>
      <c r="AF91" s="9"/>
      <c r="AG91" s="10"/>
      <c r="AH91" s="10"/>
      <c r="AI91" s="10"/>
      <c r="AJ91" s="11"/>
      <c r="AK91" s="9"/>
      <c r="AL91" s="10"/>
      <c r="AM91" s="10"/>
      <c r="AN91" s="10"/>
      <c r="AO91" s="11"/>
      <c r="AP91" s="9"/>
      <c r="AQ91" s="10"/>
      <c r="AR91" s="10"/>
      <c r="AS91" s="10"/>
      <c r="AT91" s="11"/>
    </row>
    <row r="92" spans="1:256" ht="16.5" customHeight="1" x14ac:dyDescent="0.3">
      <c r="A92" s="17">
        <v>80</v>
      </c>
      <c r="B92" s="18" t="s">
        <v>120</v>
      </c>
      <c r="C92" s="18" t="s">
        <v>150</v>
      </c>
      <c r="D92" s="33"/>
      <c r="E92" s="19"/>
      <c r="F92" s="19"/>
      <c r="G92" s="33">
        <v>402752380.87</v>
      </c>
      <c r="H92" s="122" t="s">
        <v>151</v>
      </c>
      <c r="I92" s="122" t="s">
        <v>152</v>
      </c>
      <c r="J92" s="122" t="s">
        <v>153</v>
      </c>
      <c r="K92" s="123" t="s">
        <v>154</v>
      </c>
      <c r="L92" s="168">
        <v>24195771.359999999</v>
      </c>
      <c r="M92" s="169">
        <v>10766724613.09</v>
      </c>
      <c r="N92" s="169">
        <v>1097466788.05</v>
      </c>
      <c r="O92" s="41">
        <v>9994978396</v>
      </c>
      <c r="P92" s="24">
        <f>(O92/$O$95)</f>
        <v>0.19984189772385347</v>
      </c>
      <c r="Q92" s="124" t="s">
        <v>194</v>
      </c>
      <c r="R92" s="24">
        <f>(Q92/$Q$95)</f>
        <v>0.24142528553977982</v>
      </c>
      <c r="S92" s="26">
        <f>((Q92-O92)/O92)</f>
        <v>-3.2588421714883714E-2</v>
      </c>
      <c r="T92" s="27" t="e">
        <f>(K92/Q92)</f>
        <v>#VALUE!</v>
      </c>
      <c r="U92" s="27">
        <f>L92/Q92</f>
        <v>2.5023400759302847E-3</v>
      </c>
      <c r="V92" s="28">
        <f>Q92/AA92</f>
        <v>51.397483788962084</v>
      </c>
      <c r="W92" s="28">
        <f>L92/AA92</f>
        <v>0.12861398348709696</v>
      </c>
      <c r="X92" s="122" t="s">
        <v>195</v>
      </c>
      <c r="Y92" s="122" t="s">
        <v>195</v>
      </c>
      <c r="Z92" s="29">
        <v>5229</v>
      </c>
      <c r="AA92" s="36">
        <v>188127066</v>
      </c>
      <c r="AB92" s="90"/>
      <c r="AC92" s="125"/>
      <c r="AD92" s="48"/>
      <c r="AE92" s="48"/>
      <c r="AF92" s="9"/>
      <c r="AG92" s="10"/>
      <c r="AH92" s="10"/>
      <c r="AI92" s="10"/>
      <c r="AJ92" s="11"/>
      <c r="AK92" s="9"/>
      <c r="AL92" s="10"/>
      <c r="AM92" s="10"/>
      <c r="AN92" s="10"/>
      <c r="AO92" s="11"/>
      <c r="AP92" s="9"/>
      <c r="AQ92" s="10"/>
      <c r="AR92" s="10"/>
      <c r="AS92" s="10"/>
      <c r="AT92" s="11"/>
    </row>
    <row r="93" spans="1:256" ht="16.5" customHeight="1" x14ac:dyDescent="0.3">
      <c r="A93" s="17">
        <v>81</v>
      </c>
      <c r="B93" s="32" t="s">
        <v>88</v>
      </c>
      <c r="C93" s="18" t="s">
        <v>155</v>
      </c>
      <c r="D93" s="19"/>
      <c r="E93" s="19"/>
      <c r="F93" s="111">
        <v>2029827234.4000001</v>
      </c>
      <c r="G93" s="19">
        <v>420578424.66000003</v>
      </c>
      <c r="H93" s="19">
        <v>26522225000</v>
      </c>
      <c r="I93" s="19">
        <v>1948611885.51</v>
      </c>
      <c r="J93" s="19">
        <v>28972630659.060001</v>
      </c>
      <c r="K93" s="126">
        <v>20045253.620000001</v>
      </c>
      <c r="L93" s="34">
        <v>112348400.01000001</v>
      </c>
      <c r="M93" s="19">
        <v>30921242544.57</v>
      </c>
      <c r="N93" s="19">
        <v>626674491.98000002</v>
      </c>
      <c r="O93" s="41">
        <v>30294568052.59</v>
      </c>
      <c r="P93" s="24">
        <f>(O93/$O$94)</f>
        <v>4.0775773612550408</v>
      </c>
      <c r="Q93" s="42">
        <v>30294568052.59</v>
      </c>
      <c r="R93" s="24">
        <f>(Q93/$Q$94)</f>
        <v>4.0697218132558817</v>
      </c>
      <c r="S93" s="26">
        <f>((Q93-O93)/O93)</f>
        <v>0</v>
      </c>
      <c r="T93" s="27">
        <f>(K93/Q93)</f>
        <v>6.6167814590399002E-4</v>
      </c>
      <c r="U93" s="27">
        <f>L93/Q93</f>
        <v>3.708532823936234E-3</v>
      </c>
      <c r="V93" s="28">
        <f>Q93/AA93</f>
        <v>11.353638773216124</v>
      </c>
      <c r="W93" s="28">
        <f>L93/AA93</f>
        <v>4.2105342061587107E-2</v>
      </c>
      <c r="X93" s="19">
        <v>11.35</v>
      </c>
      <c r="Y93" s="19">
        <v>11.35</v>
      </c>
      <c r="Z93" s="29">
        <v>894</v>
      </c>
      <c r="AA93" s="36">
        <v>2668269500</v>
      </c>
      <c r="AB93" s="16"/>
      <c r="AC93" s="127"/>
      <c r="AD93" s="8"/>
      <c r="AE93" s="8"/>
      <c r="AF93" s="9"/>
      <c r="AG93" s="10"/>
      <c r="AH93" s="10"/>
      <c r="AI93" s="10"/>
      <c r="AJ93" s="11"/>
      <c r="AK93" s="9"/>
      <c r="AL93" s="10"/>
      <c r="AM93" s="10"/>
      <c r="AN93" s="10"/>
      <c r="AO93" s="11"/>
      <c r="AP93" s="9"/>
      <c r="AQ93" s="10"/>
      <c r="AR93" s="10"/>
      <c r="AS93" s="10"/>
      <c r="AT93" s="11"/>
    </row>
    <row r="94" spans="1:256" ht="16.5" customHeight="1" x14ac:dyDescent="0.3">
      <c r="A94" s="17">
        <v>82</v>
      </c>
      <c r="B94" s="18" t="s">
        <v>33</v>
      </c>
      <c r="C94" s="18" t="s">
        <v>156</v>
      </c>
      <c r="D94" s="19"/>
      <c r="E94" s="19"/>
      <c r="F94" s="173">
        <v>7449699971</v>
      </c>
      <c r="G94" s="19"/>
      <c r="H94" s="19"/>
      <c r="I94" s="19"/>
      <c r="J94" s="173">
        <v>7449699971</v>
      </c>
      <c r="K94" s="174">
        <v>1167154</v>
      </c>
      <c r="L94" s="168">
        <v>14340831</v>
      </c>
      <c r="M94" s="174">
        <v>7449858663</v>
      </c>
      <c r="N94" s="173">
        <v>5967055</v>
      </c>
      <c r="O94" s="41">
        <v>7429550777</v>
      </c>
      <c r="P94" s="24">
        <f>(O94/$O$95)</f>
        <v>0.14854814764838339</v>
      </c>
      <c r="Q94" s="42">
        <v>7443891608</v>
      </c>
      <c r="R94" s="24">
        <f>(Q94/$Q$95)</f>
        <v>0.18586159243184425</v>
      </c>
      <c r="S94" s="26">
        <f>((Q94-O94)/O94)</f>
        <v>1.9302420066090087E-3</v>
      </c>
      <c r="T94" s="27">
        <f>(K94/Q94)</f>
        <v>1.5679352433687398E-4</v>
      </c>
      <c r="U94" s="27">
        <f>L94/Q94</f>
        <v>1.9265233503115242E-3</v>
      </c>
      <c r="V94" s="28">
        <f>Q94/AA94</f>
        <v>100.38963732973701</v>
      </c>
      <c r="W94" s="28">
        <f>L94/AA94</f>
        <v>0.19340298044504384</v>
      </c>
      <c r="X94" s="19">
        <v>100.39</v>
      </c>
      <c r="Y94" s="19">
        <v>100.39</v>
      </c>
      <c r="Z94" s="29">
        <v>61</v>
      </c>
      <c r="AA94" s="174">
        <v>74150000</v>
      </c>
      <c r="AB94" s="16"/>
      <c r="AC94" s="8"/>
      <c r="AD94" s="8"/>
      <c r="AE94" s="8"/>
      <c r="AF94" s="9"/>
      <c r="AG94" s="10"/>
      <c r="AH94" s="10"/>
      <c r="AI94" s="10"/>
      <c r="AJ94" s="11"/>
      <c r="AK94" s="9"/>
      <c r="AL94" s="10"/>
      <c r="AM94" s="10"/>
      <c r="AN94" s="10"/>
      <c r="AO94" s="11"/>
      <c r="AP94" s="9"/>
      <c r="AQ94" s="10"/>
      <c r="AR94" s="10"/>
      <c r="AS94" s="10"/>
      <c r="AT94" s="11"/>
    </row>
    <row r="95" spans="1:256" ht="16.5" customHeight="1" x14ac:dyDescent="0.3">
      <c r="A95" s="17"/>
      <c r="B95" s="99"/>
      <c r="C95" s="68" t="s">
        <v>56</v>
      </c>
      <c r="D95" s="69"/>
      <c r="E95" s="69"/>
      <c r="F95" s="69"/>
      <c r="G95" s="69"/>
      <c r="H95" s="69"/>
      <c r="I95" s="69"/>
      <c r="J95" s="128"/>
      <c r="K95" s="69"/>
      <c r="L95" s="70"/>
      <c r="M95" s="69"/>
      <c r="N95" s="69"/>
      <c r="O95" s="41">
        <f>SUM(O91:O94)</f>
        <v>50014428955.290001</v>
      </c>
      <c r="P95" s="72">
        <f>(O95/$O$127)</f>
        <v>3.5287150290896435E-2</v>
      </c>
      <c r="Q95" s="73">
        <f>SUM(Q91:Q94)</f>
        <v>40050725438.229996</v>
      </c>
      <c r="R95" s="72">
        <f>(Q95/$Q$127)</f>
        <v>2.9306797641133992E-2</v>
      </c>
      <c r="S95" s="74">
        <f>((Q95-O95)/O95)</f>
        <v>-0.19921658059851044</v>
      </c>
      <c r="T95" s="75"/>
      <c r="U95" s="75"/>
      <c r="V95" s="76"/>
      <c r="W95" s="76"/>
      <c r="X95" s="69"/>
      <c r="Y95" s="69"/>
      <c r="Z95" s="77">
        <f>SUM(Z91:Z94)</f>
        <v>8787</v>
      </c>
      <c r="AA95" s="78"/>
      <c r="AB95" s="16"/>
      <c r="AC95" s="8"/>
      <c r="AD95" s="8"/>
      <c r="AE95" s="8"/>
      <c r="AF95" s="9"/>
      <c r="AG95" s="10"/>
      <c r="AH95" s="10"/>
      <c r="AI95" s="10"/>
      <c r="AJ95" s="11"/>
      <c r="AK95" s="9"/>
      <c r="AL95" s="10"/>
      <c r="AM95" s="10"/>
      <c r="AN95" s="10"/>
      <c r="AO95" s="11"/>
      <c r="AP95" s="9"/>
      <c r="AQ95" s="10"/>
      <c r="AR95" s="10"/>
      <c r="AS95" s="10"/>
      <c r="AT95" s="11"/>
    </row>
    <row r="96" spans="1:256" ht="16.5" customHeight="1" x14ac:dyDescent="0.3">
      <c r="A96" s="100"/>
      <c r="B96" s="101"/>
      <c r="C96" s="102" t="s">
        <v>157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26"/>
      <c r="Q96" s="103"/>
      <c r="R96" s="26"/>
      <c r="S96" s="26"/>
      <c r="T96" s="104"/>
      <c r="U96" s="104"/>
      <c r="V96" s="105"/>
      <c r="W96" s="105"/>
      <c r="X96" s="103"/>
      <c r="Y96" s="103"/>
      <c r="Z96" s="103"/>
      <c r="AA96" s="106"/>
      <c r="AB96" s="65"/>
      <c r="AC96" s="38"/>
      <c r="AD96" s="38"/>
      <c r="AE96" s="38"/>
      <c r="AF96" s="9"/>
      <c r="AG96" s="10"/>
      <c r="AH96" s="10"/>
      <c r="AI96" s="10"/>
      <c r="AJ96" s="11"/>
      <c r="AK96" s="9"/>
      <c r="AL96" s="10"/>
      <c r="AM96" s="10"/>
      <c r="AN96" s="10"/>
      <c r="AO96" s="11"/>
      <c r="AP96" s="9"/>
      <c r="AQ96" s="10"/>
      <c r="AR96" s="10"/>
      <c r="AS96" s="10"/>
      <c r="AT96" s="11"/>
    </row>
    <row r="97" spans="1:46" ht="16.5" customHeight="1" x14ac:dyDescent="0.3">
      <c r="A97" s="17">
        <v>83</v>
      </c>
      <c r="B97" s="18" t="s">
        <v>27</v>
      </c>
      <c r="C97" s="18" t="s">
        <v>158</v>
      </c>
      <c r="D97" s="19">
        <v>766751402.10000002</v>
      </c>
      <c r="E97" s="19"/>
      <c r="F97" s="19">
        <v>495947581.47000003</v>
      </c>
      <c r="G97" s="19">
        <v>387287913.00999999</v>
      </c>
      <c r="H97" s="35"/>
      <c r="I97" s="33">
        <v>52859031.829999998</v>
      </c>
      <c r="J97" s="33">
        <v>1654910987.78</v>
      </c>
      <c r="K97" s="19">
        <v>2230258.15</v>
      </c>
      <c r="L97" s="34">
        <v>9097111.0800000001</v>
      </c>
      <c r="M97" s="19">
        <v>1707770019.6099999</v>
      </c>
      <c r="N97" s="19">
        <v>6250304.7699999996</v>
      </c>
      <c r="O97" s="41">
        <v>1715432790.8199999</v>
      </c>
      <c r="P97" s="24">
        <f t="shared" ref="P97:P116" si="38">(O97/$O$117)</f>
        <v>5.9367708774451806E-2</v>
      </c>
      <c r="Q97" s="42">
        <v>1701519714.8399999</v>
      </c>
      <c r="R97" s="24">
        <f t="shared" ref="R97:R116" si="39">(Q97/$Q$117)</f>
        <v>5.8807424392050119E-2</v>
      </c>
      <c r="S97" s="26">
        <f t="shared" ref="S97:S117" si="40">((Q97-O97)/O97)</f>
        <v>-8.1105340031126377E-3</v>
      </c>
      <c r="T97" s="27">
        <f t="shared" ref="T97:T116" si="41">(K97/Q97)</f>
        <v>1.3107448186162917E-3</v>
      </c>
      <c r="U97" s="27">
        <f t="shared" ref="U97:U116" si="42">L97/Q97</f>
        <v>5.3464623422570419E-3</v>
      </c>
      <c r="V97" s="28">
        <f t="shared" ref="V97:V116" si="43">Q97/AA97</f>
        <v>3138.0661452785148</v>
      </c>
      <c r="W97" s="28">
        <f t="shared" ref="W97:W116" si="44">L97/AA97</f>
        <v>16.777552473243293</v>
      </c>
      <c r="X97" s="19">
        <v>3123.57</v>
      </c>
      <c r="Y97" s="19">
        <v>3148.32</v>
      </c>
      <c r="Z97" s="29">
        <v>1254</v>
      </c>
      <c r="AA97" s="36">
        <v>542219.19999999995</v>
      </c>
      <c r="AB97" s="79"/>
      <c r="AC97" s="45"/>
      <c r="AD97" s="45"/>
      <c r="AE97" s="46"/>
      <c r="AF97" s="9"/>
      <c r="AG97" s="10"/>
      <c r="AH97" s="10"/>
      <c r="AI97" s="10"/>
      <c r="AJ97" s="11"/>
      <c r="AK97" s="9"/>
      <c r="AL97" s="10"/>
      <c r="AM97" s="10"/>
      <c r="AN97" s="10"/>
      <c r="AO97" s="11"/>
      <c r="AP97" s="9"/>
      <c r="AQ97" s="10"/>
      <c r="AR97" s="10"/>
      <c r="AS97" s="10"/>
      <c r="AT97" s="11"/>
    </row>
    <row r="98" spans="1:46" ht="16.5" customHeight="1" x14ac:dyDescent="0.3">
      <c r="A98" s="17">
        <v>84</v>
      </c>
      <c r="B98" s="18" t="s">
        <v>33</v>
      </c>
      <c r="C98" s="18" t="s">
        <v>159</v>
      </c>
      <c r="D98" s="19">
        <v>85695893.799999997</v>
      </c>
      <c r="E98" s="19"/>
      <c r="F98" s="19">
        <v>37195939.57</v>
      </c>
      <c r="G98" s="129">
        <v>5200000000</v>
      </c>
      <c r="H98" s="19"/>
      <c r="I98" s="19"/>
      <c r="J98" s="19">
        <v>180053009.13</v>
      </c>
      <c r="K98" s="19" t="s">
        <v>196</v>
      </c>
      <c r="L98" s="34">
        <v>1425712.02</v>
      </c>
      <c r="M98" s="129">
        <v>180053009.13</v>
      </c>
      <c r="N98" s="19">
        <v>1783817.72</v>
      </c>
      <c r="O98" s="41">
        <v>178266870.50999999</v>
      </c>
      <c r="P98" s="24">
        <f t="shared" si="38"/>
        <v>6.1694609717187652E-3</v>
      </c>
      <c r="Q98" s="42">
        <v>178269191.41</v>
      </c>
      <c r="R98" s="24">
        <f t="shared" si="39"/>
        <v>6.1612874090390965E-3</v>
      </c>
      <c r="S98" s="26">
        <f t="shared" si="40"/>
        <v>1.3019244649138372E-5</v>
      </c>
      <c r="T98" s="27" t="e">
        <f t="shared" si="41"/>
        <v>#VALUE!</v>
      </c>
      <c r="U98" s="27">
        <f t="shared" si="42"/>
        <v>7.9975233450238492E-3</v>
      </c>
      <c r="V98" s="28">
        <f t="shared" si="43"/>
        <v>132.63978051502593</v>
      </c>
      <c r="W98" s="28">
        <f t="shared" si="44"/>
        <v>1.0607897411477594</v>
      </c>
      <c r="X98" s="19">
        <v>131.88999999999999</v>
      </c>
      <c r="Y98" s="19">
        <v>133.86000000000001</v>
      </c>
      <c r="Z98" s="35">
        <v>739</v>
      </c>
      <c r="AA98" s="36">
        <v>1344010</v>
      </c>
      <c r="AB98" s="90"/>
      <c r="AC98" s="48"/>
      <c r="AD98" s="48"/>
      <c r="AE98" s="48"/>
      <c r="AF98" s="9"/>
      <c r="AG98" s="10"/>
      <c r="AH98" s="10"/>
      <c r="AI98" s="10"/>
      <c r="AJ98" s="11"/>
      <c r="AK98" s="9"/>
      <c r="AL98" s="10"/>
      <c r="AM98" s="10"/>
      <c r="AN98" s="10"/>
      <c r="AO98" s="11"/>
      <c r="AP98" s="9"/>
      <c r="AQ98" s="10"/>
      <c r="AR98" s="10"/>
      <c r="AS98" s="10"/>
      <c r="AT98" s="11"/>
    </row>
    <row r="99" spans="1:46" ht="16.5" customHeight="1" x14ac:dyDescent="0.3">
      <c r="A99" s="17">
        <v>85</v>
      </c>
      <c r="B99" s="18" t="s">
        <v>37</v>
      </c>
      <c r="C99" s="18" t="s">
        <v>160</v>
      </c>
      <c r="D99" s="19">
        <v>428858199.80000001</v>
      </c>
      <c r="E99" s="19"/>
      <c r="F99" s="19">
        <v>166368427</v>
      </c>
      <c r="G99" s="19">
        <v>305631496</v>
      </c>
      <c r="H99" s="19"/>
      <c r="I99" s="19">
        <v>90123708</v>
      </c>
      <c r="J99" s="19">
        <v>900858123</v>
      </c>
      <c r="K99" s="19">
        <v>1678304</v>
      </c>
      <c r="L99" s="49">
        <v>75524</v>
      </c>
      <c r="M99" s="19">
        <v>990981831</v>
      </c>
      <c r="N99" s="19">
        <v>75780085</v>
      </c>
      <c r="O99" s="41">
        <v>927067228.48000002</v>
      </c>
      <c r="P99" s="24">
        <f t="shared" si="38"/>
        <v>3.2083948452699206E-2</v>
      </c>
      <c r="Q99" s="42">
        <v>915201745.84000003</v>
      </c>
      <c r="R99" s="24">
        <f t="shared" si="39"/>
        <v>3.1630933807322369E-2</v>
      </c>
      <c r="S99" s="26">
        <f t="shared" si="40"/>
        <v>-1.2798945184864728E-2</v>
      </c>
      <c r="T99" s="27">
        <f t="shared" si="41"/>
        <v>1.8338076906306614E-3</v>
      </c>
      <c r="U99" s="27">
        <f t="shared" si="42"/>
        <v>8.2521695728062419E-5</v>
      </c>
      <c r="V99" s="28">
        <f t="shared" si="43"/>
        <v>1.3571681790894596</v>
      </c>
      <c r="W99" s="28">
        <f t="shared" si="44"/>
        <v>1.1199581952662892E-4</v>
      </c>
      <c r="X99" s="19">
        <v>1.3572</v>
      </c>
      <c r="Y99" s="19">
        <v>1.3801000000000001</v>
      </c>
      <c r="Z99" s="29">
        <v>1562</v>
      </c>
      <c r="AA99" s="36">
        <v>674346599</v>
      </c>
      <c r="AB99" s="16"/>
      <c r="AC99" s="8"/>
      <c r="AD99" s="8"/>
      <c r="AE99" s="8"/>
      <c r="AF99" s="9"/>
      <c r="AG99" s="10"/>
      <c r="AH99" s="10"/>
      <c r="AI99" s="10"/>
      <c r="AJ99" s="11"/>
      <c r="AK99" s="9"/>
      <c r="AL99" s="10"/>
      <c r="AM99" s="10"/>
      <c r="AN99" s="10"/>
      <c r="AO99" s="11"/>
      <c r="AP99" s="9"/>
      <c r="AQ99" s="10"/>
      <c r="AR99" s="10"/>
      <c r="AS99" s="10"/>
      <c r="AT99" s="11"/>
    </row>
    <row r="100" spans="1:46" ht="16.5" customHeight="1" x14ac:dyDescent="0.3">
      <c r="A100" s="17">
        <v>86</v>
      </c>
      <c r="B100" s="32" t="s">
        <v>39</v>
      </c>
      <c r="C100" s="18" t="s">
        <v>161</v>
      </c>
      <c r="D100" s="19">
        <v>2156714386.9499998</v>
      </c>
      <c r="E100" s="35"/>
      <c r="F100" s="19">
        <v>355404781.77999997</v>
      </c>
      <c r="G100" s="19">
        <v>530098387.04000002</v>
      </c>
      <c r="H100" s="19">
        <v>5800000000</v>
      </c>
      <c r="I100" s="19"/>
      <c r="J100" s="21">
        <v>310021755577</v>
      </c>
      <c r="K100" s="33">
        <v>10981036.189999999</v>
      </c>
      <c r="L100" s="84">
        <v>1073412.54</v>
      </c>
      <c r="M100" s="19">
        <v>4314949234</v>
      </c>
      <c r="N100" s="19">
        <v>22414097</v>
      </c>
      <c r="O100" s="41">
        <v>4284454011</v>
      </c>
      <c r="P100" s="24">
        <f t="shared" si="38"/>
        <v>0.14827641126120322</v>
      </c>
      <c r="Q100" s="42">
        <v>4292535137</v>
      </c>
      <c r="R100" s="24">
        <f t="shared" si="39"/>
        <v>0.14835733804182408</v>
      </c>
      <c r="S100" s="26">
        <f t="shared" si="40"/>
        <v>1.8861507158793962E-3</v>
      </c>
      <c r="T100" s="27">
        <f t="shared" si="41"/>
        <v>2.5581703677502125E-3</v>
      </c>
      <c r="U100" s="27">
        <f t="shared" si="42"/>
        <v>2.5006493965479683E-4</v>
      </c>
      <c r="V100" s="28">
        <f t="shared" si="43"/>
        <v>416.14184140360754</v>
      </c>
      <c r="W100" s="28">
        <f t="shared" si="44"/>
        <v>0.10406248445842915</v>
      </c>
      <c r="X100" s="19">
        <v>413.91</v>
      </c>
      <c r="Y100" s="19">
        <v>426.39</v>
      </c>
      <c r="Z100" s="85">
        <v>35569</v>
      </c>
      <c r="AA100" s="36">
        <v>10315077</v>
      </c>
      <c r="AB100" s="16"/>
      <c r="AC100" s="8"/>
      <c r="AD100" s="8"/>
      <c r="AE100" s="8"/>
      <c r="AF100" s="9"/>
      <c r="AG100" s="10"/>
      <c r="AH100" s="10"/>
      <c r="AI100" s="10"/>
      <c r="AJ100" s="11"/>
      <c r="AK100" s="9"/>
      <c r="AL100" s="10"/>
      <c r="AM100" s="10"/>
      <c r="AN100" s="10"/>
      <c r="AO100" s="11"/>
      <c r="AP100" s="9"/>
      <c r="AQ100" s="10"/>
      <c r="AR100" s="10"/>
      <c r="AS100" s="10"/>
      <c r="AT100" s="11"/>
    </row>
    <row r="101" spans="1:46" ht="16.5" customHeight="1" x14ac:dyDescent="0.3">
      <c r="A101" s="17">
        <v>87</v>
      </c>
      <c r="B101" s="18" t="s">
        <v>80</v>
      </c>
      <c r="C101" s="18" t="s">
        <v>162</v>
      </c>
      <c r="D101" s="19">
        <v>955180781.89999998</v>
      </c>
      <c r="E101" s="20"/>
      <c r="F101" s="19">
        <v>30879393.289999999</v>
      </c>
      <c r="G101" s="19">
        <v>1403177365.4300001</v>
      </c>
      <c r="H101" s="19"/>
      <c r="I101" s="19">
        <v>1443867.47</v>
      </c>
      <c r="J101" s="19">
        <v>2389237540.6199999</v>
      </c>
      <c r="K101" s="19">
        <v>23139355.68</v>
      </c>
      <c r="L101" s="34">
        <v>30171163.489999998</v>
      </c>
      <c r="M101" s="19">
        <v>2390681408.0900002</v>
      </c>
      <c r="N101" s="130">
        <v>30171163.489999998</v>
      </c>
      <c r="O101" s="41">
        <v>2276364011.4699998</v>
      </c>
      <c r="P101" s="24">
        <f t="shared" si="38"/>
        <v>7.8780419973780422E-2</v>
      </c>
      <c r="Q101" s="42">
        <v>2360510244.5999999</v>
      </c>
      <c r="R101" s="24">
        <f t="shared" si="39"/>
        <v>8.1583261436984023E-2</v>
      </c>
      <c r="S101" s="26">
        <f t="shared" si="40"/>
        <v>3.6965192168743388E-2</v>
      </c>
      <c r="T101" s="27">
        <f t="shared" si="41"/>
        <v>9.8026923343944548E-3</v>
      </c>
      <c r="U101" s="27">
        <f t="shared" si="42"/>
        <v>1.278162785313929E-2</v>
      </c>
      <c r="V101" s="28">
        <f t="shared" si="43"/>
        <v>12.558693868992506</v>
      </c>
      <c r="W101" s="28">
        <f t="shared" si="44"/>
        <v>0.16052055135496426</v>
      </c>
      <c r="X101" s="19">
        <v>12.5587</v>
      </c>
      <c r="Y101" s="19">
        <v>12.6653</v>
      </c>
      <c r="Z101" s="29">
        <v>6516</v>
      </c>
      <c r="AA101" s="36">
        <v>187958259.77000001</v>
      </c>
      <c r="AB101" s="16"/>
      <c r="AC101" s="8"/>
      <c r="AD101" s="8"/>
      <c r="AE101" s="8"/>
      <c r="AF101" s="9"/>
      <c r="AG101" s="10"/>
      <c r="AH101" s="10"/>
      <c r="AI101" s="10"/>
      <c r="AJ101" s="11"/>
      <c r="AK101" s="9"/>
      <c r="AL101" s="10"/>
      <c r="AM101" s="10"/>
      <c r="AN101" s="10"/>
      <c r="AO101" s="11"/>
      <c r="AP101" s="9"/>
      <c r="AQ101" s="10"/>
      <c r="AR101" s="10"/>
      <c r="AS101" s="10"/>
      <c r="AT101" s="11"/>
    </row>
    <row r="102" spans="1:46" ht="16.5" customHeight="1" x14ac:dyDescent="0.3">
      <c r="A102" s="17">
        <v>88</v>
      </c>
      <c r="B102" s="18" t="s">
        <v>116</v>
      </c>
      <c r="C102" s="18" t="s">
        <v>163</v>
      </c>
      <c r="D102" s="19">
        <v>411247912.19999999</v>
      </c>
      <c r="E102" s="19"/>
      <c r="F102" s="19">
        <v>130703627.73999999</v>
      </c>
      <c r="G102" s="19">
        <v>539870498.96000004</v>
      </c>
      <c r="H102" s="19">
        <v>31121667.41</v>
      </c>
      <c r="I102" s="19"/>
      <c r="J102" s="19">
        <v>1112943706.3099999</v>
      </c>
      <c r="K102" s="19">
        <v>1834648.96</v>
      </c>
      <c r="L102" s="34">
        <v>349757.98</v>
      </c>
      <c r="M102" s="19">
        <v>1139259118.8800001</v>
      </c>
      <c r="N102" s="19">
        <v>32747151.550000001</v>
      </c>
      <c r="O102" s="41">
        <v>1230037349.98</v>
      </c>
      <c r="P102" s="24">
        <f t="shared" si="38"/>
        <v>4.2569140316132348E-2</v>
      </c>
      <c r="Q102" s="42">
        <v>1106511967.3199999</v>
      </c>
      <c r="R102" s="24">
        <f t="shared" si="39"/>
        <v>3.8242941465528889E-2</v>
      </c>
      <c r="S102" s="26">
        <f t="shared" si="40"/>
        <v>-0.10042409091236829</v>
      </c>
      <c r="T102" s="27">
        <f t="shared" si="41"/>
        <v>1.6580471013282994E-3</v>
      </c>
      <c r="U102" s="27">
        <f t="shared" si="42"/>
        <v>3.1609055331513735E-4</v>
      </c>
      <c r="V102" s="28">
        <f t="shared" si="43"/>
        <v>2.1492402885185466</v>
      </c>
      <c r="W102" s="28">
        <f t="shared" si="44"/>
        <v>6.7935455200501284E-4</v>
      </c>
      <c r="X102" s="170">
        <v>2.0038999999999998</v>
      </c>
      <c r="Y102" s="170">
        <v>2.0398999999999998</v>
      </c>
      <c r="Z102" s="29">
        <v>2798</v>
      </c>
      <c r="AA102" s="36">
        <v>514838649.37349999</v>
      </c>
      <c r="AB102" s="16"/>
      <c r="AC102" s="8"/>
      <c r="AD102" s="8"/>
      <c r="AE102" s="8"/>
      <c r="AF102" s="9"/>
      <c r="AG102" s="10"/>
      <c r="AH102" s="10"/>
      <c r="AI102" s="10"/>
      <c r="AJ102" s="11"/>
      <c r="AK102" s="9"/>
      <c r="AL102" s="10"/>
      <c r="AM102" s="10"/>
      <c r="AN102" s="10"/>
      <c r="AO102" s="11"/>
      <c r="AP102" s="9"/>
      <c r="AQ102" s="10"/>
      <c r="AR102" s="10"/>
      <c r="AS102" s="10"/>
      <c r="AT102" s="11"/>
    </row>
    <row r="103" spans="1:46" ht="16.5" customHeight="1" x14ac:dyDescent="0.3">
      <c r="A103" s="17">
        <v>89</v>
      </c>
      <c r="B103" s="18" t="s">
        <v>62</v>
      </c>
      <c r="C103" s="18" t="s">
        <v>164</v>
      </c>
      <c r="D103" s="19">
        <v>72139079.780000001</v>
      </c>
      <c r="E103" s="19"/>
      <c r="F103" s="19">
        <v>41778539.969999999</v>
      </c>
      <c r="G103" s="19">
        <v>34991025.079999998</v>
      </c>
      <c r="H103" s="19"/>
      <c r="I103" s="19"/>
      <c r="J103" s="19">
        <v>153023105.25999999</v>
      </c>
      <c r="K103" s="19">
        <v>7343531.5800000001</v>
      </c>
      <c r="L103" s="34">
        <v>5537201.5499999998</v>
      </c>
      <c r="M103" s="19">
        <v>153023105.25999999</v>
      </c>
      <c r="N103" s="19">
        <v>9321462.9100000001</v>
      </c>
      <c r="O103" s="41">
        <v>150557108.84999999</v>
      </c>
      <c r="P103" s="24">
        <f t="shared" si="38"/>
        <v>5.2104813665463665E-3</v>
      </c>
      <c r="Q103" s="42">
        <v>143701642.34999999</v>
      </c>
      <c r="R103" s="24">
        <f t="shared" si="39"/>
        <v>4.9665739361155177E-3</v>
      </c>
      <c r="S103" s="26">
        <f t="shared" si="40"/>
        <v>-4.5533994059557159E-2</v>
      </c>
      <c r="T103" s="27">
        <f t="shared" si="41"/>
        <v>5.1102628055663277E-2</v>
      </c>
      <c r="U103" s="27">
        <f t="shared" si="42"/>
        <v>3.8532625371904806E-2</v>
      </c>
      <c r="V103" s="28">
        <f t="shared" si="43"/>
        <v>3.1859396311512898</v>
      </c>
      <c r="W103" s="28">
        <f t="shared" si="44"/>
        <v>0.12276261826465723</v>
      </c>
      <c r="X103" s="171">
        <v>3.1532</v>
      </c>
      <c r="Y103" s="170">
        <v>3.2084000000000001</v>
      </c>
      <c r="Z103" s="29">
        <v>11820</v>
      </c>
      <c r="AA103" s="36">
        <v>45104948.299999997</v>
      </c>
      <c r="AB103" s="16"/>
      <c r="AC103" s="8"/>
      <c r="AD103" s="8"/>
      <c r="AE103" s="8"/>
      <c r="AF103" s="9"/>
      <c r="AG103" s="10"/>
      <c r="AH103" s="10"/>
      <c r="AI103" s="10"/>
      <c r="AJ103" s="11"/>
      <c r="AK103" s="9"/>
      <c r="AL103" s="10"/>
      <c r="AM103" s="10"/>
      <c r="AN103" s="10"/>
      <c r="AO103" s="11"/>
      <c r="AP103" s="9"/>
      <c r="AQ103" s="10"/>
      <c r="AR103" s="10"/>
      <c r="AS103" s="10"/>
      <c r="AT103" s="11"/>
    </row>
    <row r="104" spans="1:46" ht="16.5" customHeight="1" x14ac:dyDescent="0.3">
      <c r="A104" s="17">
        <v>90</v>
      </c>
      <c r="B104" s="32" t="s">
        <v>59</v>
      </c>
      <c r="C104" s="32" t="s">
        <v>165</v>
      </c>
      <c r="D104" s="19">
        <v>1569062799.5</v>
      </c>
      <c r="E104" s="19"/>
      <c r="F104" s="19">
        <v>1142758071.48</v>
      </c>
      <c r="G104" s="19">
        <v>1333427870.8</v>
      </c>
      <c r="H104" s="19"/>
      <c r="I104" s="19">
        <v>310147087.64999998</v>
      </c>
      <c r="J104" s="19">
        <v>4143533058.25</v>
      </c>
      <c r="K104" s="33">
        <v>12276132.51</v>
      </c>
      <c r="L104" s="34">
        <v>-69509027.209999993</v>
      </c>
      <c r="M104" s="19">
        <v>4340097467.1400003</v>
      </c>
      <c r="N104" s="33">
        <v>196564408.88</v>
      </c>
      <c r="O104" s="41">
        <v>4174255806.98</v>
      </c>
      <c r="P104" s="24">
        <f t="shared" si="38"/>
        <v>0.14446267112592243</v>
      </c>
      <c r="Q104" s="42">
        <v>4143533058.25</v>
      </c>
      <c r="R104" s="24">
        <f t="shared" si="39"/>
        <v>0.14320757198038714</v>
      </c>
      <c r="S104" s="26">
        <f t="shared" si="40"/>
        <v>-7.3600541391418417E-3</v>
      </c>
      <c r="T104" s="27">
        <f t="shared" si="41"/>
        <v>2.9627210251303659E-3</v>
      </c>
      <c r="U104" s="27">
        <f t="shared" si="42"/>
        <v>-1.6775304126415435E-2</v>
      </c>
      <c r="V104" s="28">
        <f t="shared" si="43"/>
        <v>-524.58520555172697</v>
      </c>
      <c r="W104" s="28">
        <f t="shared" si="44"/>
        <v>8.8000763633483743</v>
      </c>
      <c r="X104" s="19">
        <v>185.57</v>
      </c>
      <c r="Y104" s="19">
        <v>186.73</v>
      </c>
      <c r="Z104" s="29">
        <v>5544</v>
      </c>
      <c r="AA104" s="36">
        <v>-7898684.5499999998</v>
      </c>
      <c r="AB104" s="16"/>
      <c r="AC104" s="8"/>
      <c r="AD104" s="8"/>
      <c r="AE104" s="8"/>
      <c r="AF104" s="9"/>
      <c r="AG104" s="10"/>
      <c r="AH104" s="10"/>
      <c r="AI104" s="10"/>
      <c r="AJ104" s="11"/>
      <c r="AK104" s="9"/>
      <c r="AL104" s="10"/>
      <c r="AM104" s="10"/>
      <c r="AN104" s="10"/>
      <c r="AO104" s="11"/>
      <c r="AP104" s="9"/>
      <c r="AQ104" s="10"/>
      <c r="AR104" s="10"/>
      <c r="AS104" s="10"/>
      <c r="AT104" s="11"/>
    </row>
    <row r="105" spans="1:46" ht="16.5" customHeight="1" x14ac:dyDescent="0.3">
      <c r="A105" s="17">
        <v>91</v>
      </c>
      <c r="B105" s="18" t="s">
        <v>94</v>
      </c>
      <c r="C105" s="97" t="s">
        <v>166</v>
      </c>
      <c r="D105" s="19">
        <v>2559514199.5500002</v>
      </c>
      <c r="E105" s="19">
        <v>151777618</v>
      </c>
      <c r="F105" s="35">
        <v>217149952.41</v>
      </c>
      <c r="G105" s="19"/>
      <c r="H105" s="19"/>
      <c r="I105" s="19">
        <v>598619145.13</v>
      </c>
      <c r="J105" s="19">
        <v>4771942245.3100004</v>
      </c>
      <c r="K105" s="19">
        <v>6105687.7300000004</v>
      </c>
      <c r="L105" s="49">
        <v>110805429.26000001</v>
      </c>
      <c r="M105" s="19">
        <v>5370561390.4399996</v>
      </c>
      <c r="N105" s="19">
        <v>13552580.199999999</v>
      </c>
      <c r="O105" s="41">
        <v>5282204983.6599998</v>
      </c>
      <c r="P105" s="24">
        <f t="shared" si="38"/>
        <v>0.18280658317542328</v>
      </c>
      <c r="Q105" s="42">
        <v>5357008810.2399998</v>
      </c>
      <c r="R105" s="24">
        <f t="shared" si="39"/>
        <v>0.18514736434032958</v>
      </c>
      <c r="S105" s="26">
        <f t="shared" si="40"/>
        <v>1.4161477415472983E-2</v>
      </c>
      <c r="T105" s="27">
        <f t="shared" si="41"/>
        <v>1.1397568953646091E-3</v>
      </c>
      <c r="U105" s="27">
        <f t="shared" si="42"/>
        <v>2.0684197690359184E-2</v>
      </c>
      <c r="V105" s="28">
        <f t="shared" si="43"/>
        <v>166.90172063458314</v>
      </c>
      <c r="W105" s="28">
        <f t="shared" si="44"/>
        <v>3.4522281844668186</v>
      </c>
      <c r="X105" s="19">
        <v>166.9</v>
      </c>
      <c r="Y105" s="19">
        <v>166.9</v>
      </c>
      <c r="Z105" s="29">
        <v>25</v>
      </c>
      <c r="AA105" s="55">
        <v>32096786</v>
      </c>
      <c r="AB105" s="16"/>
      <c r="AC105" s="8"/>
      <c r="AD105" s="8"/>
      <c r="AE105" s="8"/>
      <c r="AF105" s="9"/>
      <c r="AG105" s="10"/>
      <c r="AH105" s="10"/>
      <c r="AI105" s="10"/>
      <c r="AJ105" s="11"/>
      <c r="AK105" s="9"/>
      <c r="AL105" s="10"/>
      <c r="AM105" s="10"/>
      <c r="AN105" s="10"/>
      <c r="AO105" s="11"/>
      <c r="AP105" s="9"/>
      <c r="AQ105" s="10"/>
      <c r="AR105" s="10"/>
      <c r="AS105" s="10"/>
      <c r="AT105" s="11"/>
    </row>
    <row r="106" spans="1:46" ht="16.5" customHeight="1" x14ac:dyDescent="0.3">
      <c r="A106" s="17">
        <v>92</v>
      </c>
      <c r="B106" s="18" t="s">
        <v>84</v>
      </c>
      <c r="C106" s="18" t="s">
        <v>188</v>
      </c>
      <c r="D106" s="21">
        <v>802404277.5</v>
      </c>
      <c r="E106" s="21">
        <v>271011</v>
      </c>
      <c r="F106" s="21">
        <v>438983739.85000002</v>
      </c>
      <c r="G106" s="21">
        <v>605870780.82000005</v>
      </c>
      <c r="H106" s="21">
        <v>35309000</v>
      </c>
      <c r="I106" s="19">
        <v>25006287.789999999</v>
      </c>
      <c r="J106" s="21">
        <v>1908630530.1900001</v>
      </c>
      <c r="K106" s="19">
        <v>6800317.0199999996</v>
      </c>
      <c r="L106" s="34">
        <v>4421181.13</v>
      </c>
      <c r="M106" s="19">
        <v>1908630530.1900001</v>
      </c>
      <c r="N106" s="21">
        <v>74905774</v>
      </c>
      <c r="O106" s="41">
        <v>1797938422.1700001</v>
      </c>
      <c r="P106" s="24">
        <f t="shared" si="38"/>
        <v>6.2223064181233842E-2</v>
      </c>
      <c r="Q106" s="42">
        <v>1833724756.1900001</v>
      </c>
      <c r="R106" s="24">
        <f t="shared" si="39"/>
        <v>6.3376656182684454E-2</v>
      </c>
      <c r="S106" s="26">
        <f t="shared" si="40"/>
        <v>1.9904093254099378E-2</v>
      </c>
      <c r="T106" s="27">
        <f t="shared" si="41"/>
        <v>3.7084720577854214E-3</v>
      </c>
      <c r="U106" s="27">
        <f t="shared" si="42"/>
        <v>2.4110385787592553E-3</v>
      </c>
      <c r="V106" s="28">
        <f t="shared" si="43"/>
        <v>1.0749488658527633</v>
      </c>
      <c r="W106" s="28">
        <f t="shared" si="44"/>
        <v>2.5917431857645202E-3</v>
      </c>
      <c r="X106" s="43">
        <v>1.0601</v>
      </c>
      <c r="Y106" s="19">
        <v>1.0788</v>
      </c>
      <c r="Z106" s="85">
        <v>10434</v>
      </c>
      <c r="AA106" s="112">
        <v>1705871613.47</v>
      </c>
      <c r="AB106" s="16"/>
      <c r="AC106" s="8"/>
      <c r="AD106" s="8"/>
      <c r="AE106" s="8"/>
      <c r="AF106" s="9"/>
      <c r="AG106" s="10"/>
      <c r="AH106" s="10"/>
      <c r="AI106" s="10"/>
      <c r="AJ106" s="11"/>
      <c r="AK106" s="9"/>
      <c r="AL106" s="10"/>
      <c r="AM106" s="10"/>
      <c r="AN106" s="10"/>
      <c r="AO106" s="11"/>
      <c r="AP106" s="9"/>
      <c r="AQ106" s="10"/>
      <c r="AR106" s="10"/>
      <c r="AS106" s="10"/>
      <c r="AT106" s="11"/>
    </row>
    <row r="107" spans="1:46" ht="16.5" customHeight="1" x14ac:dyDescent="0.3">
      <c r="A107" s="17">
        <v>93</v>
      </c>
      <c r="B107" s="18" t="s">
        <v>88</v>
      </c>
      <c r="C107" s="18" t="s">
        <v>167</v>
      </c>
      <c r="D107" s="19">
        <v>896783932.85000002</v>
      </c>
      <c r="E107" s="19"/>
      <c r="F107" s="19">
        <v>466074842.72000003</v>
      </c>
      <c r="G107" s="19">
        <v>726207912.71000004</v>
      </c>
      <c r="H107" s="19"/>
      <c r="I107" s="19">
        <v>26411766.359999999</v>
      </c>
      <c r="J107" s="19">
        <v>2089066688.29</v>
      </c>
      <c r="K107" s="19">
        <v>5894711.8200000003</v>
      </c>
      <c r="L107" s="34">
        <v>11665748.32</v>
      </c>
      <c r="M107" s="19">
        <v>2115478454.6500001</v>
      </c>
      <c r="N107" s="19">
        <v>30687210.609999999</v>
      </c>
      <c r="O107" s="41">
        <v>2161867293.04</v>
      </c>
      <c r="P107" s="24">
        <f t="shared" si="38"/>
        <v>7.4817916824861719E-2</v>
      </c>
      <c r="Q107" s="42">
        <v>2108161337.3</v>
      </c>
      <c r="R107" s="24">
        <f t="shared" si="39"/>
        <v>7.2861652655708944E-2</v>
      </c>
      <c r="S107" s="26">
        <f t="shared" si="40"/>
        <v>-2.4842392459936399E-2</v>
      </c>
      <c r="T107" s="27">
        <f t="shared" si="41"/>
        <v>2.7961388512843023E-3</v>
      </c>
      <c r="U107" s="27">
        <f t="shared" si="42"/>
        <v>5.5336126858965906E-3</v>
      </c>
      <c r="V107" s="28">
        <f t="shared" si="43"/>
        <v>3852.9105987359621</v>
      </c>
      <c r="W107" s="28">
        <f t="shared" si="44"/>
        <v>21.320514966790746</v>
      </c>
      <c r="X107" s="19">
        <v>3824.23</v>
      </c>
      <c r="Y107" s="19">
        <v>3876.68</v>
      </c>
      <c r="Z107" s="29">
        <v>802</v>
      </c>
      <c r="AA107" s="36">
        <v>547160.72</v>
      </c>
      <c r="AB107" s="65"/>
      <c r="AC107" s="38"/>
      <c r="AD107" s="8"/>
      <c r="AE107" s="8"/>
      <c r="AF107" s="9"/>
      <c r="AG107" s="10"/>
      <c r="AH107" s="10"/>
      <c r="AI107" s="10"/>
      <c r="AJ107" s="11"/>
      <c r="AK107" s="9"/>
      <c r="AL107" s="10"/>
      <c r="AM107" s="10"/>
      <c r="AN107" s="10"/>
      <c r="AO107" s="11"/>
      <c r="AP107" s="9"/>
      <c r="AQ107" s="10"/>
      <c r="AR107" s="10"/>
      <c r="AS107" s="10"/>
      <c r="AT107" s="11"/>
    </row>
    <row r="108" spans="1:46" ht="18" customHeight="1" x14ac:dyDescent="0.35">
      <c r="A108" s="17">
        <v>94</v>
      </c>
      <c r="B108" s="18" t="s">
        <v>37</v>
      </c>
      <c r="C108" s="18" t="s">
        <v>168</v>
      </c>
      <c r="D108" s="19">
        <v>250494363</v>
      </c>
      <c r="E108" s="19"/>
      <c r="F108" s="19">
        <v>102994226</v>
      </c>
      <c r="G108" s="19"/>
      <c r="H108" s="19"/>
      <c r="I108" s="19">
        <v>206026348</v>
      </c>
      <c r="J108" s="19">
        <v>353488590</v>
      </c>
      <c r="K108" s="33">
        <v>931839</v>
      </c>
      <c r="L108" s="34">
        <v>10593920</v>
      </c>
      <c r="M108" s="19">
        <v>559514938</v>
      </c>
      <c r="N108" s="19">
        <v>3876137</v>
      </c>
      <c r="O108" s="41">
        <v>534168957</v>
      </c>
      <c r="P108" s="24">
        <f t="shared" si="38"/>
        <v>1.8486522611223796E-2</v>
      </c>
      <c r="Q108" s="42">
        <v>555638801</v>
      </c>
      <c r="R108" s="24">
        <f t="shared" si="39"/>
        <v>1.9203824965477696E-2</v>
      </c>
      <c r="S108" s="26">
        <f t="shared" si="40"/>
        <v>4.0192983359757462E-2</v>
      </c>
      <c r="T108" s="27">
        <f t="shared" si="41"/>
        <v>1.6770589064747478E-3</v>
      </c>
      <c r="U108" s="27">
        <f t="shared" si="42"/>
        <v>1.9066199086409732E-2</v>
      </c>
      <c r="V108" s="28">
        <f t="shared" si="43"/>
        <v>1.115948437664297</v>
      </c>
      <c r="W108" s="28">
        <f t="shared" si="44"/>
        <v>2.1276895082675391E-2</v>
      </c>
      <c r="X108" s="19">
        <v>1.1100000000000001</v>
      </c>
      <c r="Y108" s="33">
        <v>1.1200000000000001</v>
      </c>
      <c r="Z108" s="29">
        <v>232</v>
      </c>
      <c r="AA108" s="36">
        <v>497907235</v>
      </c>
      <c r="AB108" s="44"/>
      <c r="AC108" s="45"/>
      <c r="AD108" s="80"/>
      <c r="AE108" s="8"/>
      <c r="AF108" s="9"/>
      <c r="AG108" s="10"/>
      <c r="AH108" s="10"/>
      <c r="AI108" s="10"/>
      <c r="AJ108" s="11"/>
      <c r="AK108" s="9"/>
      <c r="AL108" s="10"/>
      <c r="AM108" s="10"/>
      <c r="AN108" s="10"/>
      <c r="AO108" s="11"/>
      <c r="AP108" s="9"/>
      <c r="AQ108" s="10"/>
      <c r="AR108" s="10"/>
      <c r="AS108" s="10"/>
      <c r="AT108" s="11"/>
    </row>
    <row r="109" spans="1:46" ht="16.5" customHeight="1" x14ac:dyDescent="0.3">
      <c r="A109" s="17">
        <v>95</v>
      </c>
      <c r="B109" s="32" t="s">
        <v>31</v>
      </c>
      <c r="C109" s="18" t="s">
        <v>169</v>
      </c>
      <c r="D109" s="21">
        <v>252745652.59999999</v>
      </c>
      <c r="E109" s="21"/>
      <c r="F109" s="21">
        <v>715277030.54999995</v>
      </c>
      <c r="G109" s="21"/>
      <c r="H109" s="19"/>
      <c r="I109" s="19"/>
      <c r="J109" s="21">
        <v>968022673.14999998</v>
      </c>
      <c r="K109" s="21">
        <v>1886989.57</v>
      </c>
      <c r="L109" s="22">
        <v>1699126.3</v>
      </c>
      <c r="M109" s="21">
        <v>1158263110.8800001</v>
      </c>
      <c r="N109" s="21">
        <v>25427147.449999999</v>
      </c>
      <c r="O109" s="41">
        <v>1086114731.1500001</v>
      </c>
      <c r="P109" s="24">
        <f t="shared" si="38"/>
        <v>3.7588265421773154E-2</v>
      </c>
      <c r="Q109" s="42">
        <v>1132835963.4300001</v>
      </c>
      <c r="R109" s="24">
        <f t="shared" si="39"/>
        <v>3.9152743683765909E-2</v>
      </c>
      <c r="S109" s="26">
        <f t="shared" si="40"/>
        <v>4.301684798118021E-2</v>
      </c>
      <c r="T109" s="27">
        <f t="shared" si="41"/>
        <v>1.6657218087308724E-3</v>
      </c>
      <c r="U109" s="27">
        <f t="shared" si="42"/>
        <v>1.4998873224817003E-3</v>
      </c>
      <c r="V109" s="28">
        <f t="shared" si="43"/>
        <v>1518.6486539714458</v>
      </c>
      <c r="W109" s="28">
        <f t="shared" si="44"/>
        <v>2.2778018633956698</v>
      </c>
      <c r="X109" s="19">
        <v>5522</v>
      </c>
      <c r="Y109" s="19">
        <v>552.20000000000005</v>
      </c>
      <c r="Z109" s="29">
        <v>830</v>
      </c>
      <c r="AA109" s="131">
        <v>745950</v>
      </c>
      <c r="AB109" s="90"/>
      <c r="AC109" s="132"/>
      <c r="AD109" s="8"/>
      <c r="AE109" s="8"/>
      <c r="AF109" s="9"/>
      <c r="AG109" s="10"/>
      <c r="AH109" s="10"/>
      <c r="AI109" s="10"/>
      <c r="AJ109" s="11"/>
      <c r="AK109" s="9"/>
      <c r="AL109" s="10"/>
      <c r="AM109" s="10"/>
      <c r="AN109" s="10"/>
      <c r="AO109" s="11"/>
      <c r="AP109" s="9"/>
      <c r="AQ109" s="10"/>
      <c r="AR109" s="10"/>
      <c r="AS109" s="10"/>
      <c r="AT109" s="11"/>
    </row>
    <row r="110" spans="1:46" ht="16.5" customHeight="1" x14ac:dyDescent="0.3">
      <c r="A110" s="17">
        <v>96</v>
      </c>
      <c r="B110" s="32" t="s">
        <v>78</v>
      </c>
      <c r="C110" s="18" t="s">
        <v>170</v>
      </c>
      <c r="D110" s="21">
        <v>172167970.55000001</v>
      </c>
      <c r="E110" s="21"/>
      <c r="F110" s="21">
        <v>95731420.390000001</v>
      </c>
      <c r="G110" s="21">
        <v>34784079.439999998</v>
      </c>
      <c r="H110" s="19"/>
      <c r="I110" s="19"/>
      <c r="J110" s="21">
        <v>302683470.38</v>
      </c>
      <c r="K110" s="21">
        <v>541633.42000000004</v>
      </c>
      <c r="L110" s="22">
        <v>5246548.97</v>
      </c>
      <c r="M110" s="21">
        <v>313091537.35000002</v>
      </c>
      <c r="N110" s="21">
        <v>2135150.96</v>
      </c>
      <c r="O110" s="41">
        <v>316202935.36000001</v>
      </c>
      <c r="P110" s="24">
        <f t="shared" si="38"/>
        <v>1.0943153168423406E-2</v>
      </c>
      <c r="Q110" s="95">
        <v>310956386.38999999</v>
      </c>
      <c r="R110" s="24">
        <f t="shared" si="39"/>
        <v>1.0747183251752447E-2</v>
      </c>
      <c r="S110" s="26">
        <f t="shared" si="40"/>
        <v>-1.6592347455683113E-2</v>
      </c>
      <c r="T110" s="27">
        <f t="shared" si="41"/>
        <v>1.741830828072095E-3</v>
      </c>
      <c r="U110" s="27">
        <f t="shared" si="42"/>
        <v>1.6872298494682799E-2</v>
      </c>
      <c r="V110" s="28">
        <f t="shared" si="43"/>
        <v>1.1548623795626816</v>
      </c>
      <c r="W110" s="28">
        <f t="shared" si="44"/>
        <v>1.9485182788261227E-2</v>
      </c>
      <c r="X110" s="170">
        <v>1.1468</v>
      </c>
      <c r="Y110" s="170">
        <v>1.1607000000000001</v>
      </c>
      <c r="Z110" s="29">
        <v>87</v>
      </c>
      <c r="AA110" s="131">
        <v>269258391.20999998</v>
      </c>
      <c r="AB110" s="16"/>
      <c r="AC110" s="133"/>
      <c r="AD110" s="8"/>
      <c r="AE110" s="8"/>
      <c r="AF110" s="9"/>
      <c r="AG110" s="10"/>
      <c r="AH110" s="10"/>
      <c r="AI110" s="10"/>
      <c r="AJ110" s="11"/>
      <c r="AK110" s="9"/>
      <c r="AL110" s="10"/>
      <c r="AM110" s="10"/>
      <c r="AN110" s="10"/>
      <c r="AO110" s="11"/>
      <c r="AP110" s="9"/>
      <c r="AQ110" s="10"/>
      <c r="AR110" s="10"/>
      <c r="AS110" s="10"/>
      <c r="AT110" s="11"/>
    </row>
    <row r="111" spans="1:46" ht="16.5" customHeight="1" x14ac:dyDescent="0.3">
      <c r="A111" s="17">
        <v>97</v>
      </c>
      <c r="B111" s="32" t="s">
        <v>70</v>
      </c>
      <c r="C111" s="18" t="s">
        <v>171</v>
      </c>
      <c r="D111" s="21">
        <v>124534516.59999999</v>
      </c>
      <c r="E111" s="21"/>
      <c r="F111" s="39">
        <v>67937439.730000004</v>
      </c>
      <c r="G111" s="39">
        <v>80691733.459999993</v>
      </c>
      <c r="H111" s="19"/>
      <c r="I111" s="19"/>
      <c r="J111" s="21">
        <v>273163689.79000002</v>
      </c>
      <c r="K111" s="21">
        <v>164801.44</v>
      </c>
      <c r="L111" s="22">
        <v>7535665.3799999999</v>
      </c>
      <c r="M111" s="21">
        <v>302176854.81999999</v>
      </c>
      <c r="N111" s="21">
        <v>5611930.7400000002</v>
      </c>
      <c r="O111" s="41">
        <v>321752912.31999999</v>
      </c>
      <c r="P111" s="24">
        <f t="shared" si="38"/>
        <v>1.1135226805833997E-2</v>
      </c>
      <c r="Q111" s="42">
        <v>296564924.07999998</v>
      </c>
      <c r="R111" s="24">
        <f t="shared" si="39"/>
        <v>1.0249789760331193E-2</v>
      </c>
      <c r="S111" s="26">
        <f t="shared" si="40"/>
        <v>-7.828363714995451E-2</v>
      </c>
      <c r="T111" s="27">
        <f t="shared" si="41"/>
        <v>5.5570105099665777E-4</v>
      </c>
      <c r="U111" s="27">
        <f t="shared" si="42"/>
        <v>2.5409833625392644E-2</v>
      </c>
      <c r="V111" s="28">
        <f t="shared" si="43"/>
        <v>116.24020908466274</v>
      </c>
      <c r="W111" s="28">
        <f t="shared" si="44"/>
        <v>2.9536443734221347</v>
      </c>
      <c r="X111" s="170">
        <v>116.05</v>
      </c>
      <c r="Y111" s="19">
        <v>116.8</v>
      </c>
      <c r="Z111" s="29">
        <v>563</v>
      </c>
      <c r="AA111" s="131">
        <v>2551311</v>
      </c>
      <c r="AB111" s="16"/>
      <c r="AC111" s="8"/>
      <c r="AD111" s="8"/>
      <c r="AE111" s="8"/>
      <c r="AF111" s="9"/>
      <c r="AG111" s="10"/>
      <c r="AH111" s="10"/>
      <c r="AI111" s="10"/>
      <c r="AJ111" s="11"/>
      <c r="AK111" s="9"/>
      <c r="AL111" s="10"/>
      <c r="AM111" s="10"/>
      <c r="AN111" s="10"/>
      <c r="AO111" s="11"/>
      <c r="AP111" s="9"/>
      <c r="AQ111" s="10"/>
      <c r="AR111" s="10"/>
      <c r="AS111" s="10"/>
      <c r="AT111" s="11"/>
    </row>
    <row r="112" spans="1:46" ht="16.5" customHeight="1" x14ac:dyDescent="0.3">
      <c r="A112" s="17">
        <v>98</v>
      </c>
      <c r="B112" s="32" t="s">
        <v>68</v>
      </c>
      <c r="C112" s="18" t="s">
        <v>172</v>
      </c>
      <c r="D112" s="21">
        <v>42862923.219999999</v>
      </c>
      <c r="E112" s="21"/>
      <c r="F112" s="21"/>
      <c r="G112" s="21"/>
      <c r="H112" s="19"/>
      <c r="I112" s="19">
        <v>163199743.28999999</v>
      </c>
      <c r="J112" s="21">
        <v>235949023.03999999</v>
      </c>
      <c r="K112" s="21">
        <v>310339.83</v>
      </c>
      <c r="L112" s="22"/>
      <c r="M112" s="122" t="s">
        <v>197</v>
      </c>
      <c r="N112" s="21">
        <v>1594565.17</v>
      </c>
      <c r="O112" s="41">
        <v>235633405.93000001</v>
      </c>
      <c r="P112" s="24">
        <f t="shared" si="38"/>
        <v>8.1548023890213074E-3</v>
      </c>
      <c r="Q112" s="42">
        <v>205752326.68000001</v>
      </c>
      <c r="R112" s="24">
        <f t="shared" si="39"/>
        <v>7.1111514543105263E-3</v>
      </c>
      <c r="S112" s="26">
        <f t="shared" si="40"/>
        <v>-0.12681172744613647</v>
      </c>
      <c r="T112" s="27">
        <f t="shared" si="41"/>
        <v>1.5083174757127369E-3</v>
      </c>
      <c r="U112" s="27">
        <f t="shared" si="42"/>
        <v>0</v>
      </c>
      <c r="V112" s="28">
        <f t="shared" si="43"/>
        <v>132.19763347773437</v>
      </c>
      <c r="W112" s="28">
        <f t="shared" si="44"/>
        <v>0</v>
      </c>
      <c r="X112" s="19">
        <v>132.19999999999999</v>
      </c>
      <c r="Y112" s="19">
        <v>132.19999999999999</v>
      </c>
      <c r="Z112" s="29">
        <v>39</v>
      </c>
      <c r="AA112" s="131">
        <v>1556399.47</v>
      </c>
      <c r="AB112" s="16"/>
      <c r="AC112" s="8"/>
      <c r="AD112" s="8"/>
      <c r="AE112" s="8"/>
      <c r="AF112" s="9"/>
      <c r="AG112" s="10"/>
      <c r="AH112" s="10"/>
      <c r="AI112" s="10"/>
      <c r="AJ112" s="11"/>
      <c r="AK112" s="9"/>
      <c r="AL112" s="10"/>
      <c r="AM112" s="10"/>
      <c r="AN112" s="10"/>
      <c r="AO112" s="11"/>
      <c r="AP112" s="9"/>
      <c r="AQ112" s="10"/>
      <c r="AR112" s="10"/>
      <c r="AS112" s="10"/>
      <c r="AT112" s="11"/>
    </row>
    <row r="113" spans="1:256" ht="16.5" customHeight="1" x14ac:dyDescent="0.3">
      <c r="A113" s="17">
        <v>99</v>
      </c>
      <c r="B113" s="32" t="s">
        <v>48</v>
      </c>
      <c r="C113" s="18" t="s">
        <v>173</v>
      </c>
      <c r="D113" s="19">
        <v>987192683.60000002</v>
      </c>
      <c r="E113" s="19"/>
      <c r="F113" s="19">
        <v>392258018.06999999</v>
      </c>
      <c r="G113" s="19">
        <v>508411974.85000002</v>
      </c>
      <c r="H113" s="19">
        <v>123999999.97</v>
      </c>
      <c r="I113" s="19">
        <v>61343618.530000001</v>
      </c>
      <c r="J113" s="19">
        <v>2011862676.49</v>
      </c>
      <c r="K113" s="19">
        <v>4088363.77</v>
      </c>
      <c r="L113" s="34">
        <v>15404356.949999999</v>
      </c>
      <c r="M113" s="19">
        <v>2073206295.02</v>
      </c>
      <c r="N113" s="19">
        <v>100721658.86</v>
      </c>
      <c r="O113" s="41">
        <v>1896177754.4400001</v>
      </c>
      <c r="P113" s="24">
        <f t="shared" si="38"/>
        <v>6.5622931608050411E-2</v>
      </c>
      <c r="Q113" s="42">
        <v>1972484636.1600001</v>
      </c>
      <c r="R113" s="24">
        <f t="shared" si="39"/>
        <v>6.8172434379561261E-2</v>
      </c>
      <c r="S113" s="26">
        <f t="shared" si="40"/>
        <v>4.0242472806847063E-2</v>
      </c>
      <c r="T113" s="27">
        <f t="shared" si="41"/>
        <v>2.0726973964974235E-3</v>
      </c>
      <c r="U113" s="27">
        <f t="shared" si="42"/>
        <v>7.8096207532388912E-3</v>
      </c>
      <c r="V113" s="28">
        <f t="shared" si="43"/>
        <v>2.750697182359747</v>
      </c>
      <c r="W113" s="28">
        <f t="shared" si="44"/>
        <v>2.1481901801232422E-2</v>
      </c>
      <c r="X113" s="19">
        <v>2.78</v>
      </c>
      <c r="Y113" s="19">
        <v>2.84</v>
      </c>
      <c r="Z113" s="29">
        <v>2037</v>
      </c>
      <c r="AA113" s="36">
        <v>717085344.33000004</v>
      </c>
      <c r="AB113" s="16"/>
      <c r="AC113" s="8"/>
      <c r="AD113" s="8"/>
      <c r="AE113" s="8"/>
      <c r="AF113" s="9"/>
      <c r="AG113" s="10"/>
      <c r="AH113" s="10"/>
      <c r="AI113" s="10"/>
      <c r="AJ113" s="11"/>
      <c r="AK113" s="9"/>
      <c r="AL113" s="10"/>
      <c r="AM113" s="10"/>
      <c r="AN113" s="10"/>
      <c r="AO113" s="11"/>
      <c r="AP113" s="9"/>
      <c r="AQ113" s="10"/>
      <c r="AR113" s="10"/>
      <c r="AS113" s="10"/>
      <c r="AT113" s="11"/>
    </row>
    <row r="114" spans="1:256" ht="16.5" customHeight="1" x14ac:dyDescent="0.3">
      <c r="A114" s="17">
        <v>100</v>
      </c>
      <c r="B114" s="32" t="s">
        <v>50</v>
      </c>
      <c r="C114" s="32" t="s">
        <v>174</v>
      </c>
      <c r="D114" s="19">
        <v>71935416</v>
      </c>
      <c r="E114" s="19"/>
      <c r="F114" s="19">
        <v>44122777.109999999</v>
      </c>
      <c r="G114" s="19">
        <v>50347087.649999999</v>
      </c>
      <c r="H114" s="19">
        <v>823200</v>
      </c>
      <c r="I114" s="19">
        <v>991952.02</v>
      </c>
      <c r="J114" s="19">
        <v>167228480.75999999</v>
      </c>
      <c r="K114" s="19">
        <v>507105.77</v>
      </c>
      <c r="L114" s="34">
        <v>553314.79</v>
      </c>
      <c r="M114" s="19">
        <v>168220432.78999999</v>
      </c>
      <c r="N114" s="19">
        <v>180447.16</v>
      </c>
      <c r="O114" s="41">
        <v>162831301.33000001</v>
      </c>
      <c r="P114" s="24">
        <f t="shared" si="38"/>
        <v>5.6352666968103888E-3</v>
      </c>
      <c r="Q114" s="42">
        <v>165935886.02000001</v>
      </c>
      <c r="R114" s="24">
        <f t="shared" si="39"/>
        <v>5.735027332296647E-3</v>
      </c>
      <c r="S114" s="26">
        <f t="shared" si="40"/>
        <v>1.9066264684012627E-2</v>
      </c>
      <c r="T114" s="27">
        <f t="shared" si="41"/>
        <v>3.0560343646152547E-3</v>
      </c>
      <c r="U114" s="27">
        <f t="shared" si="42"/>
        <v>3.3345095100966275E-3</v>
      </c>
      <c r="V114" s="28">
        <f t="shared" si="43"/>
        <v>1.6553168082984884</v>
      </c>
      <c r="W114" s="28">
        <f t="shared" si="44"/>
        <v>5.5196696394941057E-3</v>
      </c>
      <c r="X114" s="19">
        <v>1.6553</v>
      </c>
      <c r="Y114" s="19">
        <v>1.6780999999999999</v>
      </c>
      <c r="Z114" s="29">
        <v>99</v>
      </c>
      <c r="AA114" s="55">
        <v>100244186</v>
      </c>
      <c r="AB114" s="16"/>
      <c r="AC114" s="8"/>
      <c r="AD114" s="8"/>
      <c r="AE114" s="8"/>
      <c r="AF114" s="9"/>
      <c r="AG114" s="10"/>
      <c r="AH114" s="10"/>
      <c r="AI114" s="10"/>
      <c r="AJ114" s="11"/>
      <c r="AK114" s="9"/>
      <c r="AL114" s="10"/>
      <c r="AM114" s="10"/>
      <c r="AN114" s="10"/>
      <c r="AO114" s="11"/>
      <c r="AP114" s="9"/>
      <c r="AQ114" s="10"/>
      <c r="AR114" s="10"/>
      <c r="AS114" s="10"/>
      <c r="AT114" s="11"/>
    </row>
    <row r="115" spans="1:256" ht="16.5" customHeight="1" x14ac:dyDescent="0.3">
      <c r="A115" s="17">
        <v>101</v>
      </c>
      <c r="B115" s="32" t="s">
        <v>133</v>
      </c>
      <c r="C115" s="32" t="s">
        <v>175</v>
      </c>
      <c r="D115" s="33">
        <v>60498799.159999996</v>
      </c>
      <c r="E115" s="19"/>
      <c r="F115" s="33">
        <v>18871576.059999999</v>
      </c>
      <c r="G115" s="33">
        <v>25843922.649999999</v>
      </c>
      <c r="H115" s="19"/>
      <c r="I115" s="33">
        <v>695880.25</v>
      </c>
      <c r="J115" s="33">
        <v>44715498.710000001</v>
      </c>
      <c r="K115" s="33">
        <v>13777148.220000001</v>
      </c>
      <c r="L115" s="84">
        <v>12708204.310000001</v>
      </c>
      <c r="M115" s="33">
        <v>105910178.12</v>
      </c>
      <c r="N115" s="33">
        <v>3054256.4</v>
      </c>
      <c r="O115" s="41">
        <v>148476623.74000001</v>
      </c>
      <c r="P115" s="24">
        <f t="shared" si="38"/>
        <v>5.1384799248221343E-3</v>
      </c>
      <c r="Q115" s="25">
        <v>137752526.19999999</v>
      </c>
      <c r="R115" s="24">
        <f t="shared" si="39"/>
        <v>4.760962331889382E-3</v>
      </c>
      <c r="S115" s="26">
        <f t="shared" si="40"/>
        <v>-7.2227514809194301E-2</v>
      </c>
      <c r="T115" s="27">
        <f t="shared" si="41"/>
        <v>0.10001376090916293</v>
      </c>
      <c r="U115" s="27">
        <f t="shared" si="42"/>
        <v>9.2253874833113605E-2</v>
      </c>
      <c r="V115" s="28">
        <f t="shared" si="43"/>
        <v>166.96418617827089</v>
      </c>
      <c r="W115" s="28">
        <f t="shared" si="44"/>
        <v>15.403093133302878</v>
      </c>
      <c r="X115" s="33">
        <v>124.6674</v>
      </c>
      <c r="Y115" s="33">
        <v>128.36940000000001</v>
      </c>
      <c r="Z115" s="52">
        <v>116</v>
      </c>
      <c r="AA115" s="53">
        <v>825042.36</v>
      </c>
      <c r="AB115" s="16"/>
      <c r="AC115" s="8"/>
      <c r="AD115" s="8"/>
      <c r="AE115" s="8"/>
      <c r="AF115" s="9"/>
      <c r="AG115" s="10"/>
      <c r="AH115" s="10"/>
      <c r="AI115" s="10"/>
      <c r="AJ115" s="11"/>
      <c r="AK115" s="9"/>
      <c r="AL115" s="10"/>
      <c r="AM115" s="10"/>
      <c r="AN115" s="10"/>
      <c r="AO115" s="11"/>
      <c r="AP115" s="9"/>
      <c r="AQ115" s="10"/>
      <c r="AR115" s="10"/>
      <c r="AS115" s="10"/>
      <c r="AT115" s="11"/>
    </row>
    <row r="116" spans="1:256" ht="16.5" customHeight="1" x14ac:dyDescent="0.3">
      <c r="A116" s="17">
        <v>102</v>
      </c>
      <c r="B116" s="32" t="s">
        <v>96</v>
      </c>
      <c r="C116" s="18" t="s">
        <v>176</v>
      </c>
      <c r="D116" s="19">
        <v>6610165.5</v>
      </c>
      <c r="E116" s="19"/>
      <c r="F116" s="19">
        <v>4456389.83</v>
      </c>
      <c r="G116" s="19">
        <v>3229724.73</v>
      </c>
      <c r="H116" s="19"/>
      <c r="I116" s="19"/>
      <c r="J116" s="33"/>
      <c r="K116" s="33">
        <v>7561.68</v>
      </c>
      <c r="L116" s="84">
        <v>60460.09</v>
      </c>
      <c r="M116" s="19">
        <v>15403838.34</v>
      </c>
      <c r="N116" s="19">
        <v>246103.06</v>
      </c>
      <c r="O116" s="41">
        <v>15243436.619999999</v>
      </c>
      <c r="P116" s="24">
        <f t="shared" si="38"/>
        <v>5.2754495006789926E-4</v>
      </c>
      <c r="Q116" s="42">
        <v>15157735.279999999</v>
      </c>
      <c r="R116" s="24">
        <f t="shared" si="39"/>
        <v>5.238771926407746E-4</v>
      </c>
      <c r="S116" s="26">
        <f t="shared" si="40"/>
        <v>-5.6221797050381838E-3</v>
      </c>
      <c r="T116" s="27">
        <f t="shared" si="41"/>
        <v>4.9886608126593435E-4</v>
      </c>
      <c r="U116" s="27">
        <f t="shared" si="42"/>
        <v>3.9887284533709046E-3</v>
      </c>
      <c r="V116" s="28">
        <f t="shared" si="43"/>
        <v>1.012214999297063</v>
      </c>
      <c r="W116" s="28">
        <f t="shared" si="44"/>
        <v>4.0374507686250062E-3</v>
      </c>
      <c r="X116" s="172">
        <v>1.0103</v>
      </c>
      <c r="Y116" s="170">
        <v>1.0103</v>
      </c>
      <c r="Z116" s="29">
        <v>9</v>
      </c>
      <c r="AA116" s="134">
        <v>14974817.890000001</v>
      </c>
      <c r="AB116" s="16"/>
      <c r="AC116" s="8"/>
      <c r="AD116" s="8"/>
      <c r="AE116" s="8"/>
      <c r="AF116" s="9"/>
      <c r="AG116" s="10"/>
      <c r="AH116" s="10"/>
      <c r="AI116" s="10"/>
      <c r="AJ116" s="11"/>
      <c r="AK116" s="9"/>
      <c r="AL116" s="10"/>
      <c r="AM116" s="10"/>
      <c r="AN116" s="10"/>
      <c r="AO116" s="11"/>
      <c r="AP116" s="9"/>
      <c r="AQ116" s="10"/>
      <c r="AR116" s="10"/>
      <c r="AS116" s="10"/>
      <c r="AT116" s="11"/>
    </row>
    <row r="117" spans="1:256" ht="16.5" customHeight="1" x14ac:dyDescent="0.3">
      <c r="A117" s="17"/>
      <c r="B117" s="69"/>
      <c r="C117" s="68" t="s">
        <v>56</v>
      </c>
      <c r="D117" s="69"/>
      <c r="E117" s="69"/>
      <c r="F117" s="69"/>
      <c r="G117" s="69"/>
      <c r="H117" s="69"/>
      <c r="I117" s="69"/>
      <c r="J117" s="69"/>
      <c r="K117" s="69"/>
      <c r="L117" s="70"/>
      <c r="M117" s="69"/>
      <c r="N117" s="69"/>
      <c r="O117" s="41">
        <f>SUM(O97:O116)</f>
        <v>28895047934.850002</v>
      </c>
      <c r="P117" s="72">
        <f>(O117/$O$127)</f>
        <v>2.0386594837485665E-2</v>
      </c>
      <c r="Q117" s="73">
        <f>SUM(Q97:Q116)</f>
        <v>28933756790.579998</v>
      </c>
      <c r="R117" s="72">
        <f>(Q117/$Q$127)</f>
        <v>2.1172044850151634E-2</v>
      </c>
      <c r="S117" s="74">
        <f t="shared" si="40"/>
        <v>1.3396363216725935E-3</v>
      </c>
      <c r="T117" s="75"/>
      <c r="U117" s="75"/>
      <c r="V117" s="76"/>
      <c r="W117" s="76"/>
      <c r="X117" s="69"/>
      <c r="Y117" s="69"/>
      <c r="Z117" s="77">
        <f>SUM(Z97:Z116)</f>
        <v>81075</v>
      </c>
      <c r="AA117" s="135"/>
      <c r="AB117" s="16"/>
      <c r="AC117" s="8"/>
      <c r="AD117" s="8"/>
      <c r="AE117" s="8"/>
      <c r="AF117" s="9"/>
      <c r="AG117" s="10"/>
      <c r="AH117" s="10"/>
      <c r="AI117" s="10"/>
      <c r="AJ117" s="11"/>
      <c r="AK117" s="9"/>
      <c r="AL117" s="10"/>
      <c r="AM117" s="10"/>
      <c r="AN117" s="10"/>
      <c r="AO117" s="11"/>
      <c r="AP117" s="9"/>
      <c r="AQ117" s="10"/>
      <c r="AR117" s="10"/>
      <c r="AS117" s="10"/>
      <c r="AT117" s="11"/>
    </row>
    <row r="118" spans="1:256" ht="16.5" customHeight="1" x14ac:dyDescent="0.3">
      <c r="A118" s="136"/>
      <c r="B118" s="103"/>
      <c r="C118" s="102" t="s">
        <v>177</v>
      </c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26"/>
      <c r="Q118" s="103"/>
      <c r="R118" s="26"/>
      <c r="S118" s="26"/>
      <c r="T118" s="104"/>
      <c r="U118" s="104"/>
      <c r="V118" s="105"/>
      <c r="W118" s="105"/>
      <c r="X118" s="103"/>
      <c r="Y118" s="103"/>
      <c r="Z118" s="103"/>
      <c r="AA118" s="106"/>
      <c r="AB118" s="137"/>
      <c r="AC118" s="8"/>
      <c r="AD118" s="8"/>
      <c r="AE118" s="8"/>
      <c r="AF118" s="9"/>
      <c r="AG118" s="10"/>
      <c r="AH118" s="10"/>
      <c r="AI118" s="10"/>
      <c r="AJ118" s="11"/>
      <c r="AK118" s="9"/>
      <c r="AL118" s="10"/>
      <c r="AM118" s="10"/>
      <c r="AN118" s="10"/>
      <c r="AO118" s="11"/>
      <c r="AP118" s="9"/>
      <c r="AQ118" s="10"/>
      <c r="AR118" s="10"/>
      <c r="AS118" s="10"/>
      <c r="AT118" s="11"/>
    </row>
    <row r="119" spans="1:256" ht="16.5" customHeight="1" x14ac:dyDescent="0.3">
      <c r="A119" s="17">
        <v>103</v>
      </c>
      <c r="B119" s="18" t="s">
        <v>80</v>
      </c>
      <c r="C119" s="32" t="s">
        <v>178</v>
      </c>
      <c r="D119" s="19">
        <v>249242971.80000001</v>
      </c>
      <c r="E119" s="19"/>
      <c r="F119" s="19">
        <v>31321532.02</v>
      </c>
      <c r="G119" s="19">
        <v>328441818.16000003</v>
      </c>
      <c r="H119" s="35"/>
      <c r="I119" s="19"/>
      <c r="J119" s="19">
        <v>609006321.98000002</v>
      </c>
      <c r="K119" s="35">
        <v>5981013.21</v>
      </c>
      <c r="L119" s="22">
        <v>5521134.3700000001</v>
      </c>
      <c r="M119" s="19">
        <v>609006321.98000002</v>
      </c>
      <c r="N119" s="19">
        <v>7768180.1799999997</v>
      </c>
      <c r="O119" s="41">
        <v>571984948.96000004</v>
      </c>
      <c r="P119" s="24">
        <f t="shared" ref="P119:P125" si="45">(O119/$O$126)</f>
        <v>4.1893761591336412E-2</v>
      </c>
      <c r="Q119" s="42">
        <v>601238141.79999995</v>
      </c>
      <c r="R119" s="24">
        <f t="shared" ref="R119:R125" si="46">(Q119/$Q$126)</f>
        <v>5.6379245605721176E-2</v>
      </c>
      <c r="S119" s="26">
        <f t="shared" ref="S119:S127" si="47">((Q119-O119)/O119)</f>
        <v>5.1143291258255896E-2</v>
      </c>
      <c r="T119" s="27">
        <f t="shared" ref="T119:T125" si="48">(K119/Q119)</f>
        <v>9.9478273153029029E-3</v>
      </c>
      <c r="U119" s="27">
        <f t="shared" ref="U119:U125" si="49">L119/Q119</f>
        <v>9.1829409782132367E-3</v>
      </c>
      <c r="V119" s="28">
        <f t="shared" ref="V119:V125" si="50">Q119/AA119</f>
        <v>13.886685439887845</v>
      </c>
      <c r="W119" s="28">
        <f t="shared" ref="W119:W125" si="51">L119/AA119</f>
        <v>0.12752061277750318</v>
      </c>
      <c r="X119" s="19">
        <v>13.886699999999999</v>
      </c>
      <c r="Y119" s="19">
        <v>14.007300000000001</v>
      </c>
      <c r="Z119" s="29">
        <v>1562</v>
      </c>
      <c r="AA119" s="36">
        <v>43296015.049999997</v>
      </c>
      <c r="AB119" s="137"/>
      <c r="AC119" s="8"/>
      <c r="AD119" s="8"/>
      <c r="AE119" s="8"/>
      <c r="AF119" s="9"/>
      <c r="AG119" s="10"/>
      <c r="AH119" s="10"/>
      <c r="AI119" s="10"/>
      <c r="AJ119" s="11"/>
      <c r="AK119" s="9"/>
      <c r="AL119" s="10"/>
      <c r="AM119" s="10"/>
      <c r="AN119" s="10"/>
      <c r="AO119" s="11"/>
      <c r="AP119" s="9"/>
      <c r="AQ119" s="10"/>
      <c r="AR119" s="10"/>
      <c r="AS119" s="10"/>
      <c r="AT119" s="11"/>
    </row>
    <row r="120" spans="1:256" ht="16.5" customHeight="1" x14ac:dyDescent="0.3">
      <c r="A120" s="17">
        <v>104</v>
      </c>
      <c r="B120" s="18" t="s">
        <v>125</v>
      </c>
      <c r="C120" s="32" t="s">
        <v>179</v>
      </c>
      <c r="D120" s="21">
        <v>1223466735.0599999</v>
      </c>
      <c r="E120" s="19"/>
      <c r="F120" s="21"/>
      <c r="G120" s="21">
        <v>569416998.87</v>
      </c>
      <c r="H120" s="19"/>
      <c r="I120" s="21">
        <v>555526614.03999996</v>
      </c>
      <c r="J120" s="33">
        <v>2418776433.6599998</v>
      </c>
      <c r="K120" s="21">
        <v>38348867.740000002</v>
      </c>
      <c r="L120" s="22">
        <v>-47477974.600000001</v>
      </c>
      <c r="M120" s="21">
        <v>2974303112.6999998</v>
      </c>
      <c r="N120" s="21">
        <v>268101099.84</v>
      </c>
      <c r="O120" s="41">
        <v>2751660430.54</v>
      </c>
      <c r="P120" s="24">
        <f t="shared" si="45"/>
        <v>0.20153922977686328</v>
      </c>
      <c r="Q120" s="25">
        <v>2706202012.8600001</v>
      </c>
      <c r="R120" s="24">
        <f t="shared" si="46"/>
        <v>0.25376571666752995</v>
      </c>
      <c r="S120" s="26">
        <f t="shared" si="47"/>
        <v>-1.6520358826063009E-2</v>
      </c>
      <c r="T120" s="27">
        <f t="shared" si="48"/>
        <v>1.417073358077644E-2</v>
      </c>
      <c r="U120" s="27">
        <f t="shared" si="49"/>
        <v>-1.7544135424621819E-2</v>
      </c>
      <c r="V120" s="28">
        <f t="shared" si="50"/>
        <v>1.3625117600242438</v>
      </c>
      <c r="W120" s="28">
        <f t="shared" si="51"/>
        <v>-2.3904090835505161E-2</v>
      </c>
      <c r="X120" s="33">
        <v>1.35</v>
      </c>
      <c r="Y120" s="33">
        <v>1.37</v>
      </c>
      <c r="Z120" s="52">
        <v>15114</v>
      </c>
      <c r="AA120" s="112">
        <v>1986186169</v>
      </c>
      <c r="AB120" s="16"/>
      <c r="AC120" s="8"/>
      <c r="AD120" s="8"/>
      <c r="AE120" s="8"/>
      <c r="AF120" s="9"/>
      <c r="AG120" s="10"/>
      <c r="AH120" s="10"/>
      <c r="AI120" s="10"/>
      <c r="AJ120" s="11"/>
      <c r="AK120" s="9"/>
      <c r="AL120" s="10"/>
      <c r="AM120" s="10"/>
      <c r="AN120" s="10"/>
      <c r="AO120" s="11"/>
      <c r="AP120" s="9"/>
      <c r="AQ120" s="10"/>
      <c r="AR120" s="10"/>
      <c r="AS120" s="10"/>
      <c r="AT120" s="11"/>
    </row>
    <row r="121" spans="1:256" ht="16.5" customHeight="1" x14ac:dyDescent="0.3">
      <c r="A121" s="17">
        <v>105</v>
      </c>
      <c r="B121" s="18" t="s">
        <v>27</v>
      </c>
      <c r="C121" s="32" t="s">
        <v>180</v>
      </c>
      <c r="D121" s="21">
        <v>1107383529.8</v>
      </c>
      <c r="E121" s="19"/>
      <c r="F121" s="21">
        <v>341230826.17000002</v>
      </c>
      <c r="G121" s="19">
        <v>11714929.109999999</v>
      </c>
      <c r="H121" s="19"/>
      <c r="I121" s="19">
        <v>24311368.68</v>
      </c>
      <c r="J121" s="21">
        <v>1469691403.1800001</v>
      </c>
      <c r="K121" s="21">
        <v>4591058.97</v>
      </c>
      <c r="L121" s="22">
        <v>12922371.42</v>
      </c>
      <c r="M121" s="21">
        <v>1494002771.8599999</v>
      </c>
      <c r="N121" s="21">
        <v>12064435.84</v>
      </c>
      <c r="O121" s="41">
        <v>1510311035.0699999</v>
      </c>
      <c r="P121" s="24">
        <f t="shared" si="45"/>
        <v>0.11061936253223313</v>
      </c>
      <c r="Q121" s="42">
        <v>1481938336.02</v>
      </c>
      <c r="R121" s="24">
        <f t="shared" si="46"/>
        <v>0.13896418009820505</v>
      </c>
      <c r="S121" s="26">
        <f t="shared" si="47"/>
        <v>-1.8785997315238404E-2</v>
      </c>
      <c r="T121" s="27">
        <f t="shared" si="48"/>
        <v>3.098009450467472E-3</v>
      </c>
      <c r="U121" s="27">
        <f t="shared" si="49"/>
        <v>8.7199116899190614E-3</v>
      </c>
      <c r="V121" s="28">
        <f t="shared" si="50"/>
        <v>1.1827604593128569</v>
      </c>
      <c r="W121" s="28">
        <f t="shared" si="51"/>
        <v>1.031356675553622E-2</v>
      </c>
      <c r="X121" s="19">
        <v>1.17</v>
      </c>
      <c r="Y121" s="19">
        <v>1.19</v>
      </c>
      <c r="Z121" s="29">
        <v>9478</v>
      </c>
      <c r="AA121" s="36">
        <v>1252948831.99</v>
      </c>
      <c r="AB121" s="16"/>
      <c r="AC121" s="8"/>
      <c r="AD121" s="8"/>
      <c r="AE121" s="8"/>
      <c r="AF121" s="9"/>
      <c r="AG121" s="10"/>
      <c r="AH121" s="10"/>
      <c r="AI121" s="10"/>
      <c r="AJ121" s="11"/>
      <c r="AK121" s="9"/>
      <c r="AL121" s="10"/>
      <c r="AM121" s="10"/>
      <c r="AN121" s="10"/>
      <c r="AO121" s="11"/>
      <c r="AP121" s="9"/>
      <c r="AQ121" s="10"/>
      <c r="AR121" s="10"/>
      <c r="AS121" s="10"/>
      <c r="AT121" s="11"/>
    </row>
    <row r="122" spans="1:256" ht="16.5" customHeight="1" x14ac:dyDescent="0.3">
      <c r="A122" s="17">
        <v>106</v>
      </c>
      <c r="B122" s="32" t="s">
        <v>39</v>
      </c>
      <c r="C122" s="32" t="s">
        <v>181</v>
      </c>
      <c r="D122" s="19">
        <v>117662827.3</v>
      </c>
      <c r="E122" s="19"/>
      <c r="F122" s="19">
        <v>142154944.5</v>
      </c>
      <c r="G122" s="19">
        <v>152230400.88999999</v>
      </c>
      <c r="H122" s="19"/>
      <c r="I122" s="19">
        <v>1186301.55</v>
      </c>
      <c r="J122" s="19">
        <v>412048172.69</v>
      </c>
      <c r="K122" s="19">
        <v>1022046.73</v>
      </c>
      <c r="L122" s="34">
        <v>2128895.69</v>
      </c>
      <c r="M122" s="19">
        <v>412460879.31999999</v>
      </c>
      <c r="N122" s="176">
        <v>2538800</v>
      </c>
      <c r="O122" s="41">
        <v>400274515</v>
      </c>
      <c r="P122" s="24">
        <f t="shared" si="45"/>
        <v>2.9317213910938937E-2</v>
      </c>
      <c r="Q122" s="42">
        <v>409922079</v>
      </c>
      <c r="R122" s="24">
        <f t="shared" si="46"/>
        <v>3.8439174038357463E-2</v>
      </c>
      <c r="S122" s="26">
        <f t="shared" si="47"/>
        <v>2.4102368845540918E-2</v>
      </c>
      <c r="T122" s="27">
        <f t="shared" si="48"/>
        <v>2.4932707515859373E-3</v>
      </c>
      <c r="U122" s="27">
        <f t="shared" si="49"/>
        <v>5.1934155271494906E-3</v>
      </c>
      <c r="V122" s="28">
        <f t="shared" si="50"/>
        <v>36.517915977148625</v>
      </c>
      <c r="W122" s="28">
        <f t="shared" si="51"/>
        <v>0.1896527118548641</v>
      </c>
      <c r="X122" s="19">
        <v>37.200000000000003</v>
      </c>
      <c r="Y122" s="19">
        <v>38.32</v>
      </c>
      <c r="Z122" s="29">
        <v>2065</v>
      </c>
      <c r="AA122" s="36">
        <v>11225232</v>
      </c>
      <c r="AB122" s="16"/>
      <c r="AC122" s="8"/>
      <c r="AD122" s="8"/>
      <c r="AE122" s="8"/>
      <c r="AF122" s="9"/>
      <c r="AG122" s="10"/>
      <c r="AH122" s="10"/>
      <c r="AI122" s="10"/>
      <c r="AJ122" s="11"/>
      <c r="AK122" s="9"/>
      <c r="AL122" s="10"/>
      <c r="AM122" s="10"/>
      <c r="AN122" s="10"/>
      <c r="AO122" s="11"/>
      <c r="AP122" s="9"/>
      <c r="AQ122" s="10"/>
      <c r="AR122" s="10"/>
      <c r="AS122" s="10"/>
      <c r="AT122" s="11"/>
    </row>
    <row r="123" spans="1:256" ht="16.5" customHeight="1" x14ac:dyDescent="0.3">
      <c r="A123" s="17">
        <v>107</v>
      </c>
      <c r="B123" s="18" t="s">
        <v>27</v>
      </c>
      <c r="C123" s="18" t="s">
        <v>182</v>
      </c>
      <c r="D123" s="19">
        <v>174291593.09999999</v>
      </c>
      <c r="E123" s="19"/>
      <c r="F123" s="19">
        <v>43560194.240000002</v>
      </c>
      <c r="G123" s="19">
        <v>22862771.739999998</v>
      </c>
      <c r="H123" s="19"/>
      <c r="I123" s="19">
        <v>4240174.37</v>
      </c>
      <c r="J123" s="19">
        <v>244673702.91</v>
      </c>
      <c r="K123" s="19">
        <v>437645.71</v>
      </c>
      <c r="L123" s="49">
        <v>646955.74</v>
      </c>
      <c r="M123" s="19">
        <v>248913877.28</v>
      </c>
      <c r="N123" s="19">
        <v>2377416.7000000002</v>
      </c>
      <c r="O123" s="41">
        <v>255954424.13</v>
      </c>
      <c r="P123" s="24">
        <f t="shared" si="45"/>
        <v>1.8746810807254117E-2</v>
      </c>
      <c r="Q123" s="42">
        <v>246536460.58000001</v>
      </c>
      <c r="R123" s="24">
        <f t="shared" si="46"/>
        <v>2.3118193433623941E-2</v>
      </c>
      <c r="S123" s="26">
        <f t="shared" si="47"/>
        <v>-3.6795470842170601E-2</v>
      </c>
      <c r="T123" s="27">
        <f t="shared" si="48"/>
        <v>1.7751764139486616E-3</v>
      </c>
      <c r="U123" s="27">
        <f t="shared" si="49"/>
        <v>2.6241787461293809E-3</v>
      </c>
      <c r="V123" s="28">
        <f t="shared" si="50"/>
        <v>216.21964661972294</v>
      </c>
      <c r="W123" s="28">
        <f t="shared" si="51"/>
        <v>0.56739900115508235</v>
      </c>
      <c r="X123" s="19">
        <v>214.65</v>
      </c>
      <c r="Y123" s="19">
        <v>217.33</v>
      </c>
      <c r="Z123" s="29">
        <v>426</v>
      </c>
      <c r="AA123" s="36">
        <v>1140213.04</v>
      </c>
      <c r="AB123" s="16"/>
      <c r="AC123" s="8"/>
      <c r="AD123" s="8"/>
      <c r="AE123" s="8"/>
      <c r="AF123" s="9"/>
      <c r="AG123" s="10"/>
      <c r="AH123" s="10"/>
      <c r="AI123" s="10"/>
      <c r="AJ123" s="11"/>
      <c r="AK123" s="9"/>
      <c r="AL123" s="10"/>
      <c r="AM123" s="10"/>
      <c r="AN123" s="10"/>
      <c r="AO123" s="11"/>
      <c r="AP123" s="9"/>
      <c r="AQ123" s="10"/>
      <c r="AR123" s="10"/>
      <c r="AS123" s="10"/>
      <c r="AT123" s="11"/>
    </row>
    <row r="124" spans="1:256" ht="16.5" customHeight="1" x14ac:dyDescent="0.3">
      <c r="A124" s="17">
        <v>108</v>
      </c>
      <c r="B124" s="18" t="s">
        <v>59</v>
      </c>
      <c r="C124" s="18" t="s">
        <v>183</v>
      </c>
      <c r="D124" s="19"/>
      <c r="E124" s="19"/>
      <c r="F124" s="19"/>
      <c r="G124" s="19">
        <v>5542646833.5200005</v>
      </c>
      <c r="H124" s="19"/>
      <c r="I124" s="19">
        <v>89114577.290000007</v>
      </c>
      <c r="J124" s="19">
        <v>4964063670.8299999</v>
      </c>
      <c r="K124" s="33">
        <v>9614549.2400000002</v>
      </c>
      <c r="L124" s="34">
        <v>89300034.109999999</v>
      </c>
      <c r="M124" s="19">
        <v>5551027725.4899998</v>
      </c>
      <c r="N124" s="33">
        <v>586964054.65999997</v>
      </c>
      <c r="O124" s="41">
        <v>8163039547.4099998</v>
      </c>
      <c r="P124" s="24">
        <f t="shared" ref="P124" si="52">(O124/$O$126)</f>
        <v>0.59788362138137408</v>
      </c>
      <c r="Q124" s="42">
        <v>4964063670.8299999</v>
      </c>
      <c r="R124" s="24">
        <f t="shared" ref="R124" si="53">(Q124/$Q$126)</f>
        <v>0.46548970439945969</v>
      </c>
      <c r="S124" s="26">
        <f t="shared" ref="S124:S125" si="54">((Q124-O124)/O124)</f>
        <v>-0.39188538264462813</v>
      </c>
      <c r="T124" s="27">
        <f t="shared" ref="T124" si="55">(K124/Q124)</f>
        <v>1.9368303626920303E-3</v>
      </c>
      <c r="U124" s="27">
        <f t="shared" ref="U124" si="56">L124/Q124</f>
        <v>1.7989300708358739E-2</v>
      </c>
      <c r="V124" s="28">
        <f t="shared" ref="V124" si="57">Q124/AA124</f>
        <v>107.47861585838328</v>
      </c>
      <c r="W124" s="28">
        <f t="shared" ref="W124" si="58">L124/AA124</f>
        <v>1.933465140394631</v>
      </c>
      <c r="X124" s="19">
        <v>109.62</v>
      </c>
      <c r="Y124" s="19">
        <v>109.62</v>
      </c>
      <c r="Z124" s="29">
        <v>433</v>
      </c>
      <c r="AA124" s="36">
        <v>46186524</v>
      </c>
      <c r="AB124" s="16"/>
      <c r="AC124" s="8"/>
      <c r="AD124" s="8"/>
      <c r="AE124" s="8"/>
      <c r="AF124" s="9"/>
      <c r="AG124" s="10"/>
      <c r="AH124" s="10"/>
      <c r="AI124" s="10"/>
      <c r="AJ124" s="11"/>
      <c r="AK124" s="9"/>
      <c r="AL124" s="10"/>
      <c r="AM124" s="10"/>
      <c r="AN124" s="10"/>
      <c r="AO124" s="11"/>
      <c r="AP124" s="9"/>
      <c r="AQ124" s="10"/>
      <c r="AR124" s="10"/>
      <c r="AS124" s="10"/>
      <c r="AT124" s="11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3"/>
      <c r="BQ124" s="163"/>
      <c r="BR124" s="163"/>
      <c r="BS124" s="163"/>
      <c r="BT124" s="163"/>
      <c r="BU124" s="163"/>
      <c r="BV124" s="163"/>
      <c r="BW124" s="163"/>
      <c r="BX124" s="163"/>
      <c r="BY124" s="163"/>
      <c r="BZ124" s="163"/>
      <c r="CA124" s="163"/>
      <c r="CB124" s="163"/>
      <c r="CC124" s="163"/>
      <c r="CD124" s="163"/>
      <c r="CE124" s="163"/>
      <c r="CF124" s="163"/>
      <c r="CG124" s="163"/>
      <c r="CH124" s="163"/>
      <c r="CI124" s="163"/>
      <c r="CJ124" s="163"/>
      <c r="CK124" s="163"/>
      <c r="CL124" s="163"/>
      <c r="CM124" s="163"/>
      <c r="CN124" s="163"/>
      <c r="CO124" s="163"/>
      <c r="CP124" s="163"/>
      <c r="CQ124" s="163"/>
      <c r="CR124" s="163"/>
      <c r="CS124" s="163"/>
      <c r="CT124" s="163"/>
      <c r="CU124" s="163"/>
      <c r="CV124" s="163"/>
      <c r="CW124" s="163"/>
      <c r="CX124" s="163"/>
      <c r="CY124" s="163"/>
      <c r="CZ124" s="163"/>
      <c r="DA124" s="163"/>
      <c r="DB124" s="163"/>
      <c r="DC124" s="163"/>
      <c r="DD124" s="163"/>
      <c r="DE124" s="163"/>
      <c r="DF124" s="163"/>
      <c r="DG124" s="163"/>
      <c r="DH124" s="163"/>
      <c r="DI124" s="163"/>
      <c r="DJ124" s="163"/>
      <c r="DK124" s="163"/>
      <c r="DL124" s="163"/>
      <c r="DM124" s="163"/>
      <c r="DN124" s="163"/>
      <c r="DO124" s="163"/>
      <c r="DP124" s="163"/>
      <c r="DQ124" s="163"/>
      <c r="DR124" s="163"/>
      <c r="DS124" s="163"/>
      <c r="DT124" s="163"/>
      <c r="DU124" s="163"/>
      <c r="DV124" s="163"/>
      <c r="DW124" s="163"/>
      <c r="DX124" s="163"/>
      <c r="DY124" s="163"/>
      <c r="DZ124" s="163"/>
      <c r="EA124" s="163"/>
      <c r="EB124" s="163"/>
      <c r="EC124" s="163"/>
      <c r="ED124" s="163"/>
      <c r="EE124" s="163"/>
      <c r="EF124" s="163"/>
      <c r="EG124" s="163"/>
      <c r="EH124" s="163"/>
      <c r="EI124" s="163"/>
      <c r="EJ124" s="163"/>
      <c r="EK124" s="163"/>
      <c r="EL124" s="163"/>
      <c r="EM124" s="163"/>
      <c r="EN124" s="163"/>
      <c r="EO124" s="163"/>
      <c r="EP124" s="163"/>
      <c r="EQ124" s="163"/>
      <c r="ER124" s="163"/>
      <c r="ES124" s="163"/>
      <c r="ET124" s="163"/>
      <c r="EU124" s="163"/>
      <c r="EV124" s="163"/>
      <c r="EW124" s="163"/>
      <c r="EX124" s="163"/>
      <c r="EY124" s="163"/>
      <c r="EZ124" s="163"/>
      <c r="FA124" s="163"/>
      <c r="FB124" s="163"/>
      <c r="FC124" s="163"/>
      <c r="FD124" s="163"/>
      <c r="FE124" s="163"/>
      <c r="FF124" s="163"/>
      <c r="FG124" s="163"/>
      <c r="FH124" s="163"/>
      <c r="FI124" s="163"/>
      <c r="FJ124" s="163"/>
      <c r="FK124" s="163"/>
      <c r="FL124" s="163"/>
      <c r="FM124" s="163"/>
      <c r="FN124" s="163"/>
      <c r="FO124" s="163"/>
      <c r="FP124" s="163"/>
      <c r="FQ124" s="163"/>
      <c r="FR124" s="163"/>
      <c r="FS124" s="163"/>
      <c r="FT124" s="163"/>
      <c r="FU124" s="163"/>
      <c r="FV124" s="163"/>
      <c r="FW124" s="163"/>
      <c r="FX124" s="163"/>
      <c r="FY124" s="163"/>
      <c r="FZ124" s="163"/>
      <c r="GA124" s="163"/>
      <c r="GB124" s="163"/>
      <c r="GC124" s="163"/>
      <c r="GD124" s="163"/>
      <c r="GE124" s="163"/>
      <c r="GF124" s="163"/>
      <c r="GG124" s="163"/>
      <c r="GH124" s="163"/>
      <c r="GI124" s="163"/>
      <c r="GJ124" s="163"/>
      <c r="GK124" s="163"/>
      <c r="GL124" s="163"/>
      <c r="GM124" s="163"/>
      <c r="GN124" s="163"/>
      <c r="GO124" s="163"/>
      <c r="GP124" s="163"/>
      <c r="GQ124" s="163"/>
      <c r="GR124" s="163"/>
      <c r="GS124" s="163"/>
      <c r="GT124" s="163"/>
      <c r="GU124" s="163"/>
      <c r="GV124" s="163"/>
      <c r="GW124" s="163"/>
      <c r="GX124" s="163"/>
      <c r="GY124" s="163"/>
      <c r="GZ124" s="163"/>
      <c r="HA124" s="163"/>
      <c r="HB124" s="163"/>
      <c r="HC124" s="163"/>
      <c r="HD124" s="163"/>
      <c r="HE124" s="163"/>
      <c r="HF124" s="163"/>
      <c r="HG124" s="163"/>
      <c r="HH124" s="163"/>
      <c r="HI124" s="163"/>
      <c r="HJ124" s="163"/>
      <c r="HK124" s="163"/>
      <c r="HL124" s="163"/>
      <c r="HM124" s="163"/>
      <c r="HN124" s="163"/>
      <c r="HO124" s="163"/>
      <c r="HP124" s="163"/>
      <c r="HQ124" s="163"/>
      <c r="HR124" s="163"/>
      <c r="HS124" s="163"/>
      <c r="HT124" s="163"/>
      <c r="HU124" s="163"/>
      <c r="HV124" s="163"/>
      <c r="HW124" s="163"/>
      <c r="HX124" s="163"/>
      <c r="HY124" s="163"/>
      <c r="HZ124" s="163"/>
      <c r="IA124" s="163"/>
      <c r="IB124" s="163"/>
      <c r="IC124" s="163"/>
      <c r="ID124" s="163"/>
      <c r="IE124" s="163"/>
      <c r="IF124" s="163"/>
      <c r="IG124" s="163"/>
      <c r="IH124" s="163"/>
      <c r="II124" s="163"/>
      <c r="IJ124" s="163"/>
      <c r="IK124" s="163"/>
      <c r="IL124" s="163"/>
      <c r="IM124" s="163"/>
      <c r="IN124" s="163"/>
      <c r="IO124" s="163"/>
      <c r="IP124" s="163"/>
      <c r="IQ124" s="163"/>
      <c r="IR124" s="163"/>
      <c r="IS124" s="163"/>
      <c r="IT124" s="163"/>
      <c r="IU124" s="163"/>
      <c r="IV124" s="163"/>
    </row>
    <row r="125" spans="1:256" ht="16.5" customHeight="1" x14ac:dyDescent="0.3">
      <c r="A125" s="17">
        <v>109</v>
      </c>
      <c r="B125" s="18" t="s">
        <v>191</v>
      </c>
      <c r="C125" s="18" t="s">
        <v>192</v>
      </c>
      <c r="D125" s="19"/>
      <c r="E125" s="19"/>
      <c r="F125" s="19"/>
      <c r="G125" s="19">
        <v>0</v>
      </c>
      <c r="H125" s="19"/>
      <c r="I125" s="173">
        <v>29973039.699999999</v>
      </c>
      <c r="J125" s="173">
        <v>29973039.699999999</v>
      </c>
      <c r="K125" s="173">
        <v>2285477.88</v>
      </c>
      <c r="L125" s="34">
        <v>-2126475.13</v>
      </c>
      <c r="M125" s="173">
        <v>254525071.58000001</v>
      </c>
      <c r="N125" s="173">
        <v>250767.48</v>
      </c>
      <c r="O125" s="41">
        <v>0</v>
      </c>
      <c r="P125" s="24">
        <f t="shared" si="45"/>
        <v>0</v>
      </c>
      <c r="Q125" s="42">
        <v>254274304.09999999</v>
      </c>
      <c r="R125" s="24">
        <f t="shared" si="46"/>
        <v>2.3843785757102703E-2</v>
      </c>
      <c r="S125" s="26" t="e">
        <f t="shared" si="54"/>
        <v>#DIV/0!</v>
      </c>
      <c r="T125" s="27">
        <f t="shared" si="48"/>
        <v>8.9882376754089003E-3</v>
      </c>
      <c r="U125" s="27">
        <f t="shared" si="49"/>
        <v>-8.3629179028790433E-3</v>
      </c>
      <c r="V125" s="28">
        <f t="shared" si="50"/>
        <v>99.170558656167486</v>
      </c>
      <c r="W125" s="28">
        <f t="shared" si="51"/>
        <v>-0.8293552404241793</v>
      </c>
      <c r="X125" s="19">
        <v>99.170599999999993</v>
      </c>
      <c r="Y125" s="19">
        <v>100</v>
      </c>
      <c r="Z125" s="29">
        <v>165</v>
      </c>
      <c r="AA125" s="174">
        <v>2564010</v>
      </c>
      <c r="AB125" s="16"/>
      <c r="AC125" s="8"/>
      <c r="AD125" s="8"/>
      <c r="AE125" s="8"/>
      <c r="AF125" s="9"/>
      <c r="AG125" s="10"/>
      <c r="AH125" s="10"/>
      <c r="AI125" s="10"/>
      <c r="AJ125" s="11"/>
      <c r="AK125" s="9"/>
      <c r="AL125" s="10"/>
      <c r="AM125" s="10"/>
      <c r="AN125" s="10"/>
      <c r="AO125" s="11"/>
      <c r="AP125" s="9"/>
      <c r="AQ125" s="10"/>
      <c r="AR125" s="10"/>
      <c r="AS125" s="10"/>
      <c r="AT125" s="11"/>
    </row>
    <row r="126" spans="1:256" ht="16.5" customHeight="1" x14ac:dyDescent="0.3">
      <c r="A126" s="66"/>
      <c r="B126" s="19"/>
      <c r="C126" s="68" t="s">
        <v>56</v>
      </c>
      <c r="D126" s="69"/>
      <c r="E126" s="69"/>
      <c r="F126" s="69"/>
      <c r="G126" s="69"/>
      <c r="H126" s="69"/>
      <c r="I126" s="69"/>
      <c r="J126" s="69"/>
      <c r="K126" s="69"/>
      <c r="L126" s="70"/>
      <c r="M126" s="69"/>
      <c r="N126" s="69"/>
      <c r="O126" s="41">
        <f>SUM(O119:O125)</f>
        <v>13653224901.110001</v>
      </c>
      <c r="P126" s="72">
        <f>(O126/$O$127)</f>
        <v>9.6328881305745712E-3</v>
      </c>
      <c r="Q126" s="42">
        <f>SUM(Q119:Q125)</f>
        <v>10664175005.190001</v>
      </c>
      <c r="R126" s="72">
        <f>(Q126/$Q$127)</f>
        <v>7.8034246687681092E-3</v>
      </c>
      <c r="S126" s="74">
        <f t="shared" si="47"/>
        <v>-0.21892629159554763</v>
      </c>
      <c r="T126" s="75"/>
      <c r="U126" s="75"/>
      <c r="V126" s="76"/>
      <c r="W126" s="76"/>
      <c r="X126" s="69"/>
      <c r="Y126" s="69"/>
      <c r="Z126" s="77">
        <f>SUM(Z119:Z125)</f>
        <v>29243</v>
      </c>
      <c r="AA126" s="78"/>
      <c r="AB126" s="16"/>
      <c r="AC126" s="8"/>
      <c r="AD126" s="8"/>
      <c r="AE126" s="8"/>
      <c r="AF126" s="9"/>
      <c r="AG126" s="10"/>
      <c r="AH126" s="10"/>
      <c r="AI126" s="10"/>
      <c r="AJ126" s="11"/>
      <c r="AK126" s="9"/>
      <c r="AL126" s="10"/>
      <c r="AM126" s="10"/>
      <c r="AN126" s="10"/>
      <c r="AO126" s="11"/>
      <c r="AP126" s="9"/>
      <c r="AQ126" s="10"/>
      <c r="AR126" s="10"/>
      <c r="AS126" s="10"/>
      <c r="AT126" s="11"/>
    </row>
    <row r="127" spans="1:256" ht="17.25" customHeight="1" x14ac:dyDescent="0.3">
      <c r="A127" s="138"/>
      <c r="B127" s="139"/>
      <c r="C127" s="140" t="s">
        <v>184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41">
        <f>(O19+O47+O59+O89+O95+O117+O126)</f>
        <v>1417355284940.45</v>
      </c>
      <c r="P127" s="142"/>
      <c r="Q127" s="143">
        <f>(Q19+Q47+Q59+Q89+Q95+Q117+Q126)</f>
        <v>1366601903376.0347</v>
      </c>
      <c r="R127" s="142"/>
      <c r="S127" s="144">
        <f t="shared" si="47"/>
        <v>-3.5808510472762435E-2</v>
      </c>
      <c r="T127" s="145"/>
      <c r="U127" s="145"/>
      <c r="V127" s="146"/>
      <c r="W127" s="146"/>
      <c r="X127" s="141"/>
      <c r="Y127" s="141"/>
      <c r="Z127" s="147">
        <f>(Z19+Z47+Z59+Z89+Z95+Z117+Z126)</f>
        <v>462699</v>
      </c>
      <c r="AA127" s="148"/>
      <c r="AB127" s="7"/>
      <c r="AC127" s="8"/>
      <c r="AD127" s="8"/>
      <c r="AE127" s="8"/>
      <c r="AF127" s="9"/>
      <c r="AG127" s="10"/>
      <c r="AH127" s="10"/>
      <c r="AI127" s="10"/>
      <c r="AJ127" s="11"/>
      <c r="AK127" s="9"/>
      <c r="AL127" s="10"/>
      <c r="AM127" s="10"/>
      <c r="AN127" s="10"/>
      <c r="AO127" s="11"/>
      <c r="AP127" s="9"/>
      <c r="AQ127" s="10"/>
      <c r="AR127" s="10"/>
      <c r="AS127" s="10"/>
      <c r="AT127" s="11"/>
    </row>
    <row r="128" spans="1:256" ht="17.45" customHeight="1" x14ac:dyDescent="0.25">
      <c r="A128" s="149"/>
      <c r="B128" s="149"/>
      <c r="C128" s="149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8"/>
      <c r="AC128" s="8"/>
      <c r="AD128" s="8"/>
      <c r="AE128" s="8"/>
      <c r="AF128" s="9"/>
      <c r="AG128" s="10"/>
      <c r="AH128" s="10"/>
      <c r="AI128" s="10"/>
      <c r="AJ128" s="11"/>
      <c r="AK128" s="9"/>
      <c r="AL128" s="10"/>
      <c r="AM128" s="10"/>
      <c r="AN128" s="10"/>
      <c r="AO128" s="11"/>
      <c r="AP128" s="9"/>
      <c r="AQ128" s="10"/>
      <c r="AR128" s="10"/>
      <c r="AS128" s="10"/>
      <c r="AT128" s="11"/>
    </row>
    <row r="129" spans="1:46" ht="17.100000000000001" customHeight="1" x14ac:dyDescent="0.25">
      <c r="A129" s="151" t="s">
        <v>198</v>
      </c>
      <c r="B129" s="175" t="s">
        <v>199</v>
      </c>
      <c r="C129" s="15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27"/>
      <c r="R129" s="8"/>
      <c r="S129" s="8"/>
      <c r="T129" s="8"/>
      <c r="U129" s="8"/>
      <c r="V129" s="8"/>
      <c r="W129" s="8"/>
      <c r="X129" s="8"/>
      <c r="Y129" s="8"/>
      <c r="Z129" s="8"/>
      <c r="AA129" s="114">
        <v>0</v>
      </c>
      <c r="AB129" s="8"/>
      <c r="AC129" s="8"/>
      <c r="AD129" s="8"/>
      <c r="AE129" s="8"/>
      <c r="AF129" s="9"/>
      <c r="AG129" s="10"/>
      <c r="AH129" s="10"/>
      <c r="AI129" s="10"/>
      <c r="AJ129" s="11"/>
      <c r="AK129" s="9"/>
      <c r="AL129" s="10"/>
      <c r="AM129" s="10"/>
      <c r="AN129" s="10"/>
      <c r="AO129" s="11"/>
      <c r="AP129" s="9"/>
      <c r="AQ129" s="10"/>
      <c r="AR129" s="10"/>
      <c r="AS129" s="10"/>
      <c r="AT129" s="11"/>
    </row>
    <row r="130" spans="1:46" ht="17.100000000000001" customHeight="1" x14ac:dyDescent="0.25">
      <c r="A130" s="151"/>
      <c r="B130" s="153"/>
      <c r="C130" s="154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27"/>
      <c r="R130" s="114"/>
      <c r="S130" s="114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9"/>
      <c r="AG130" s="10"/>
      <c r="AH130" s="10"/>
      <c r="AI130" s="10"/>
      <c r="AJ130" s="11"/>
      <c r="AK130" s="9"/>
      <c r="AL130" s="10"/>
      <c r="AM130" s="10"/>
      <c r="AN130" s="10"/>
      <c r="AO130" s="11"/>
      <c r="AP130" s="9"/>
      <c r="AQ130" s="10"/>
      <c r="AR130" s="10"/>
      <c r="AS130" s="10"/>
      <c r="AT130" s="11"/>
    </row>
    <row r="131" spans="1:46" ht="17.100000000000001" customHeight="1" x14ac:dyDescent="0.25">
      <c r="A131" s="151"/>
      <c r="B131" s="153"/>
      <c r="C131" s="154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27"/>
      <c r="R131" s="114"/>
      <c r="S131" s="114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9"/>
      <c r="AG131" s="10"/>
      <c r="AH131" s="10"/>
      <c r="AI131" s="10"/>
      <c r="AJ131" s="11"/>
      <c r="AK131" s="9"/>
      <c r="AL131" s="10"/>
      <c r="AM131" s="10"/>
      <c r="AN131" s="10"/>
      <c r="AO131" s="11"/>
      <c r="AP131" s="9"/>
      <c r="AQ131" s="10"/>
      <c r="AR131" s="10"/>
      <c r="AS131" s="10"/>
      <c r="AT131" s="11"/>
    </row>
    <row r="132" spans="1:46" ht="17.100000000000001" customHeight="1" x14ac:dyDescent="0.25">
      <c r="A132" s="151"/>
      <c r="B132" s="153"/>
      <c r="C132" s="154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27"/>
      <c r="R132" s="114"/>
      <c r="S132" s="114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9"/>
      <c r="AG132" s="10"/>
      <c r="AH132" s="10"/>
      <c r="AI132" s="10"/>
      <c r="AJ132" s="11"/>
      <c r="AK132" s="9"/>
      <c r="AL132" s="10"/>
      <c r="AM132" s="10"/>
      <c r="AN132" s="10"/>
      <c r="AO132" s="11"/>
      <c r="AP132" s="9"/>
      <c r="AQ132" s="10"/>
      <c r="AR132" s="10"/>
      <c r="AS132" s="10"/>
      <c r="AT132" s="11"/>
    </row>
    <row r="133" spans="1:46" ht="17.100000000000001" customHeight="1" x14ac:dyDescent="0.25">
      <c r="A133" s="151"/>
      <c r="B133" s="153"/>
      <c r="C133" s="154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27"/>
      <c r="R133" s="114"/>
      <c r="S133" s="114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155"/>
      <c r="AG133" s="156"/>
      <c r="AH133" s="156"/>
      <c r="AI133" s="156"/>
      <c r="AJ133" s="157"/>
      <c r="AK133" s="155"/>
      <c r="AL133" s="156"/>
      <c r="AM133" s="156"/>
      <c r="AN133" s="156"/>
      <c r="AO133" s="157"/>
      <c r="AP133" s="155"/>
      <c r="AQ133" s="156"/>
      <c r="AR133" s="156"/>
      <c r="AS133" s="156"/>
      <c r="AT133" s="157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O1" sqref="O1"/>
    </sheetView>
  </sheetViews>
  <sheetFormatPr defaultColWidth="10" defaultRowHeight="12.95" customHeight="1" x14ac:dyDescent="0.25"/>
  <cols>
    <col min="1" max="256" width="10" style="158" customWidth="1"/>
  </cols>
  <sheetData>
    <row r="1" spans="1:12" ht="12.95" customHeight="1" x14ac:dyDescent="0.25">
      <c r="A1" s="159"/>
      <c r="B1" s="2"/>
      <c r="C1" s="2"/>
      <c r="D1" s="2"/>
      <c r="E1" s="2"/>
      <c r="F1" s="2"/>
      <c r="G1" s="2"/>
      <c r="H1" s="2"/>
      <c r="I1" s="2"/>
      <c r="J1" s="2"/>
      <c r="K1" s="3"/>
      <c r="L1" s="38"/>
    </row>
    <row r="2" spans="1:12" ht="12.9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1"/>
      <c r="L2" s="160"/>
    </row>
    <row r="3" spans="1:12" ht="12.9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1"/>
      <c r="L3" s="160"/>
    </row>
    <row r="4" spans="1:12" ht="12.9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1"/>
      <c r="L4" s="160"/>
    </row>
    <row r="5" spans="1:12" ht="12.9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  <c r="L5" s="160"/>
    </row>
    <row r="6" spans="1:12" ht="12.9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1"/>
      <c r="L6" s="160"/>
    </row>
    <row r="7" spans="1:12" ht="12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1"/>
      <c r="L7" s="160"/>
    </row>
    <row r="8" spans="1:12" ht="12.9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60"/>
    </row>
    <row r="9" spans="1:12" ht="12.9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1"/>
      <c r="L9" s="160"/>
    </row>
    <row r="10" spans="1:12" ht="12.9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60"/>
    </row>
    <row r="11" spans="1:12" ht="12.9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60"/>
    </row>
    <row r="12" spans="1:12" ht="12.9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60"/>
    </row>
    <row r="13" spans="1:12" ht="12.9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60"/>
    </row>
    <row r="14" spans="1:12" ht="12.9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60"/>
    </row>
    <row r="15" spans="1:12" ht="12.9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60"/>
    </row>
    <row r="16" spans="1:12" ht="12.9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60"/>
    </row>
    <row r="17" spans="1:12" ht="12.9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60"/>
    </row>
    <row r="18" spans="1:12" ht="12.9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60"/>
    </row>
    <row r="19" spans="1:12" ht="12.9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60"/>
    </row>
    <row r="20" spans="1:12" ht="12.9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60"/>
    </row>
    <row r="21" spans="1:12" ht="12.9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60"/>
    </row>
    <row r="22" spans="1:12" ht="12.9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60"/>
    </row>
    <row r="23" spans="1:12" ht="12.95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60"/>
    </row>
    <row r="24" spans="1:12" ht="12.95" customHeight="1" x14ac:dyDescent="0.25">
      <c r="A24" s="155"/>
      <c r="B24" s="156"/>
      <c r="C24" s="156"/>
      <c r="D24" s="156"/>
      <c r="E24" s="156"/>
      <c r="F24" s="156"/>
      <c r="G24" s="156"/>
      <c r="H24" s="156"/>
      <c r="I24" s="156"/>
      <c r="J24" s="156"/>
      <c r="K24" s="157"/>
      <c r="L24" s="4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Q4" sqref="Q4"/>
    </sheetView>
  </sheetViews>
  <sheetFormatPr defaultColWidth="10" defaultRowHeight="12.95" customHeight="1" x14ac:dyDescent="0.25"/>
  <cols>
    <col min="1" max="256" width="10" style="161" customWidth="1"/>
  </cols>
  <sheetData>
    <row r="1" spans="1:14" ht="12.95" customHeight="1" x14ac:dyDescent="0.25">
      <c r="A1" s="15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12.9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12.9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12.9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2.9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12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2.9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2.9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12.9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2.9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1:14" ht="12.9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spans="1:14" ht="12.9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ht="12.9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ht="12.9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12.9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spans="1:14" ht="12.9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ht="12.9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ht="12.9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ht="12.9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spans="1:14" ht="12.9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spans="1:14" ht="12.9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spans="1:14" ht="12.95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spans="1:14" ht="12.95" customHeight="1" x14ac:dyDescent="0.25">
      <c r="A24" s="155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7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Q1" sqref="Q1"/>
    </sheetView>
  </sheetViews>
  <sheetFormatPr defaultColWidth="8.85546875" defaultRowHeight="15" customHeight="1" x14ac:dyDescent="0.25"/>
  <cols>
    <col min="1" max="3" width="8.85546875" style="162" customWidth="1"/>
    <col min="4" max="4" width="10.42578125" style="162" customWidth="1"/>
    <col min="5" max="256" width="8.85546875" style="162" customWidth="1"/>
  </cols>
  <sheetData>
    <row r="1" spans="1:14" ht="15" customHeight="1" x14ac:dyDescent="0.25">
      <c r="A1" s="15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8"/>
    </row>
    <row r="2" spans="1:14" ht="1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160"/>
    </row>
    <row r="3" spans="1:14" ht="1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60"/>
    </row>
    <row r="4" spans="1:14" ht="1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60"/>
    </row>
    <row r="5" spans="1:14" ht="1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60"/>
    </row>
    <row r="6" spans="1:14" ht="1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60"/>
    </row>
    <row r="7" spans="1:14" ht="1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60"/>
    </row>
    <row r="8" spans="1:14" ht="1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60"/>
    </row>
    <row r="9" spans="1:14" ht="1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60"/>
    </row>
    <row r="10" spans="1:14" ht="1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60"/>
    </row>
    <row r="11" spans="1:14" ht="1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60"/>
    </row>
    <row r="12" spans="1:14" ht="1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60"/>
    </row>
    <row r="13" spans="1:14" ht="1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60"/>
    </row>
    <row r="14" spans="1:14" ht="1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60"/>
    </row>
    <row r="15" spans="1:14" ht="1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60"/>
    </row>
    <row r="16" spans="1:14" ht="1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60"/>
    </row>
    <row r="17" spans="1:14" ht="1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60"/>
    </row>
    <row r="18" spans="1:14" ht="1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60"/>
    </row>
    <row r="19" spans="1:14" ht="1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60"/>
    </row>
    <row r="20" spans="1:14" ht="1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60"/>
    </row>
    <row r="21" spans="1:14" ht="1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60"/>
    </row>
    <row r="22" spans="1:14" ht="15" customHeight="1" x14ac:dyDescent="0.25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7"/>
      <c r="N22" s="4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2021</vt:lpstr>
      <vt:lpstr>Market Share</vt:lpstr>
      <vt:lpstr>Unit Holders</vt:lpstr>
      <vt:lpstr>NAV Comparison April &amp; May'21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2021-07-14T13:16:57Z</dcterms:created>
  <dcterms:modified xsi:type="dcterms:W3CDTF">2021-10-17T22:09:00Z</dcterms:modified>
</cp:coreProperties>
</file>