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1\"/>
    </mc:Choice>
  </mc:AlternateContent>
  <bookViews>
    <workbookView xWindow="0" yWindow="45" windowWidth="15960" windowHeight="18075"/>
  </bookViews>
  <sheets>
    <sheet name="April 2021" sheetId="1" r:id="rId1"/>
    <sheet name="Market Share" sheetId="2" r:id="rId2"/>
    <sheet name="Unit Holders" sheetId="3" r:id="rId3"/>
    <sheet name="NAV Comparison March &amp; April'21" sheetId="4" r:id="rId4"/>
    <sheet name="Sheet1" sheetId="5" r:id="rId5"/>
  </sheets>
  <calcPr calcId="162913"/>
</workbook>
</file>

<file path=xl/calcChain.xml><?xml version="1.0" encoding="utf-8"?>
<calcChain xmlns="http://schemas.openxmlformats.org/spreadsheetml/2006/main">
  <c r="S52" i="1" l="1"/>
  <c r="Q19" i="1" l="1"/>
  <c r="Q123" i="1" l="1"/>
  <c r="O123" i="1"/>
  <c r="Z123" i="1" l="1"/>
  <c r="P117" i="1"/>
  <c r="W122" i="1"/>
  <c r="V122" i="1"/>
  <c r="U122" i="1"/>
  <c r="T122" i="1"/>
  <c r="S122" i="1"/>
  <c r="R122" i="1"/>
  <c r="P122" i="1"/>
  <c r="W121" i="1"/>
  <c r="V121" i="1"/>
  <c r="U121" i="1"/>
  <c r="T121" i="1"/>
  <c r="S121" i="1"/>
  <c r="R121" i="1"/>
  <c r="W120" i="1"/>
  <c r="V120" i="1"/>
  <c r="U120" i="1"/>
  <c r="T120" i="1"/>
  <c r="S120" i="1"/>
  <c r="R120" i="1"/>
  <c r="W119" i="1"/>
  <c r="V119" i="1"/>
  <c r="U119" i="1"/>
  <c r="T119" i="1"/>
  <c r="S119" i="1"/>
  <c r="R119" i="1"/>
  <c r="P119" i="1"/>
  <c r="W118" i="1"/>
  <c r="V118" i="1"/>
  <c r="U118" i="1"/>
  <c r="T118" i="1"/>
  <c r="S118" i="1"/>
  <c r="R118" i="1"/>
  <c r="P118" i="1"/>
  <c r="W117" i="1"/>
  <c r="V117" i="1"/>
  <c r="U117" i="1"/>
  <c r="T117" i="1"/>
  <c r="S117" i="1"/>
  <c r="R117" i="1"/>
  <c r="Z115" i="1"/>
  <c r="S115" i="1"/>
  <c r="Q115" i="1"/>
  <c r="O115" i="1"/>
  <c r="P108" i="1" s="1"/>
  <c r="W114" i="1"/>
  <c r="V114" i="1"/>
  <c r="U114" i="1"/>
  <c r="T114" i="1"/>
  <c r="S114" i="1"/>
  <c r="R114" i="1"/>
  <c r="W113" i="1"/>
  <c r="V113" i="1"/>
  <c r="U113" i="1"/>
  <c r="T113" i="1"/>
  <c r="S113" i="1"/>
  <c r="R113" i="1"/>
  <c r="W112" i="1"/>
  <c r="V112" i="1"/>
  <c r="U112" i="1"/>
  <c r="T112" i="1"/>
  <c r="S112" i="1"/>
  <c r="R112" i="1"/>
  <c r="W111" i="1"/>
  <c r="V111" i="1"/>
  <c r="U111" i="1"/>
  <c r="T111" i="1"/>
  <c r="S111" i="1"/>
  <c r="R111" i="1"/>
  <c r="P111" i="1"/>
  <c r="W110" i="1"/>
  <c r="V110" i="1"/>
  <c r="U110" i="1"/>
  <c r="T110" i="1"/>
  <c r="S110" i="1"/>
  <c r="R110" i="1"/>
  <c r="P110" i="1"/>
  <c r="W109" i="1"/>
  <c r="V109" i="1"/>
  <c r="U109" i="1"/>
  <c r="T109" i="1"/>
  <c r="S109" i="1"/>
  <c r="R109" i="1"/>
  <c r="W108" i="1"/>
  <c r="V108" i="1"/>
  <c r="U108" i="1"/>
  <c r="T108" i="1"/>
  <c r="S108" i="1"/>
  <c r="R108" i="1"/>
  <c r="W107" i="1"/>
  <c r="V107" i="1"/>
  <c r="U107" i="1"/>
  <c r="T107" i="1"/>
  <c r="S107" i="1"/>
  <c r="R107" i="1"/>
  <c r="P107" i="1"/>
  <c r="W106" i="1"/>
  <c r="V106" i="1"/>
  <c r="U106" i="1"/>
  <c r="T106" i="1"/>
  <c r="S106" i="1"/>
  <c r="R106" i="1"/>
  <c r="P106" i="1"/>
  <c r="W105" i="1"/>
  <c r="V105" i="1"/>
  <c r="U105" i="1"/>
  <c r="T105" i="1"/>
  <c r="S105" i="1"/>
  <c r="R105" i="1"/>
  <c r="W104" i="1"/>
  <c r="V104" i="1"/>
  <c r="U104" i="1"/>
  <c r="T104" i="1"/>
  <c r="S104" i="1"/>
  <c r="R104" i="1"/>
  <c r="W103" i="1"/>
  <c r="V103" i="1"/>
  <c r="U103" i="1"/>
  <c r="T103" i="1"/>
  <c r="S103" i="1"/>
  <c r="R103" i="1"/>
  <c r="P103" i="1"/>
  <c r="W102" i="1"/>
  <c r="V102" i="1"/>
  <c r="U102" i="1"/>
  <c r="T102" i="1"/>
  <c r="S102" i="1"/>
  <c r="R102" i="1"/>
  <c r="P102" i="1"/>
  <c r="W101" i="1"/>
  <c r="V101" i="1"/>
  <c r="U101" i="1"/>
  <c r="T101" i="1"/>
  <c r="S101" i="1"/>
  <c r="R101" i="1"/>
  <c r="W100" i="1"/>
  <c r="V100" i="1"/>
  <c r="U100" i="1"/>
  <c r="T100" i="1"/>
  <c r="S100" i="1"/>
  <c r="R100" i="1"/>
  <c r="W99" i="1"/>
  <c r="V99" i="1"/>
  <c r="U99" i="1"/>
  <c r="T99" i="1"/>
  <c r="S99" i="1"/>
  <c r="R99" i="1"/>
  <c r="P99" i="1"/>
  <c r="W98" i="1"/>
  <c r="V98" i="1"/>
  <c r="U98" i="1"/>
  <c r="T98" i="1"/>
  <c r="S98" i="1"/>
  <c r="R98" i="1"/>
  <c r="P98" i="1"/>
  <c r="W97" i="1"/>
  <c r="V97" i="1"/>
  <c r="U97" i="1"/>
  <c r="T97" i="1"/>
  <c r="S97" i="1"/>
  <c r="R97" i="1"/>
  <c r="W96" i="1"/>
  <c r="V96" i="1"/>
  <c r="U96" i="1"/>
  <c r="T96" i="1"/>
  <c r="S96" i="1"/>
  <c r="R96" i="1"/>
  <c r="W95" i="1"/>
  <c r="V95" i="1"/>
  <c r="U95" i="1"/>
  <c r="T95" i="1"/>
  <c r="S95" i="1"/>
  <c r="R95" i="1"/>
  <c r="P95" i="1"/>
  <c r="Z93" i="1"/>
  <c r="Q93" i="1"/>
  <c r="R92" i="1" s="1"/>
  <c r="O93" i="1"/>
  <c r="P90" i="1" s="1"/>
  <c r="W92" i="1"/>
  <c r="V92" i="1"/>
  <c r="U92" i="1"/>
  <c r="T92" i="1"/>
  <c r="S92" i="1"/>
  <c r="W91" i="1"/>
  <c r="V91" i="1"/>
  <c r="U91" i="1"/>
  <c r="T91" i="1"/>
  <c r="S91" i="1"/>
  <c r="W90" i="1"/>
  <c r="V90" i="1"/>
  <c r="U90" i="1"/>
  <c r="T90" i="1"/>
  <c r="S90" i="1"/>
  <c r="W89" i="1"/>
  <c r="V89" i="1"/>
  <c r="U89" i="1"/>
  <c r="T89" i="1"/>
  <c r="S89" i="1"/>
  <c r="P89" i="1"/>
  <c r="Z87" i="1"/>
  <c r="Q87" i="1"/>
  <c r="O87" i="1"/>
  <c r="S87" i="1" s="1"/>
  <c r="W86" i="1"/>
  <c r="V86" i="1"/>
  <c r="U86" i="1"/>
  <c r="T86" i="1"/>
  <c r="S86" i="1"/>
  <c r="R86" i="1"/>
  <c r="W85" i="1"/>
  <c r="V85" i="1"/>
  <c r="U85" i="1"/>
  <c r="T85" i="1"/>
  <c r="S85" i="1"/>
  <c r="W84" i="1"/>
  <c r="V84" i="1"/>
  <c r="U84" i="1"/>
  <c r="T84" i="1"/>
  <c r="S84" i="1"/>
  <c r="R84" i="1"/>
  <c r="W83" i="1"/>
  <c r="V83" i="1"/>
  <c r="U83" i="1"/>
  <c r="T83" i="1"/>
  <c r="S83" i="1"/>
  <c r="R83" i="1"/>
  <c r="W82" i="1"/>
  <c r="V82" i="1"/>
  <c r="U82" i="1"/>
  <c r="T82" i="1"/>
  <c r="S82" i="1"/>
  <c r="W81" i="1"/>
  <c r="V81" i="1"/>
  <c r="U81" i="1"/>
  <c r="T81" i="1"/>
  <c r="S81" i="1"/>
  <c r="R81" i="1"/>
  <c r="W80" i="1"/>
  <c r="V80" i="1"/>
  <c r="U80" i="1"/>
  <c r="T80" i="1"/>
  <c r="S80" i="1"/>
  <c r="R80" i="1"/>
  <c r="P80" i="1"/>
  <c r="W79" i="1"/>
  <c r="V79" i="1"/>
  <c r="U79" i="1"/>
  <c r="T79" i="1"/>
  <c r="S79" i="1"/>
  <c r="R79" i="1"/>
  <c r="W78" i="1"/>
  <c r="V78" i="1"/>
  <c r="U78" i="1"/>
  <c r="T78" i="1"/>
  <c r="S78" i="1"/>
  <c r="R78" i="1"/>
  <c r="W77" i="1"/>
  <c r="V77" i="1"/>
  <c r="U77" i="1"/>
  <c r="T77" i="1"/>
  <c r="S77" i="1"/>
  <c r="R77" i="1"/>
  <c r="W76" i="1"/>
  <c r="V76" i="1"/>
  <c r="U76" i="1"/>
  <c r="T76" i="1"/>
  <c r="S76" i="1"/>
  <c r="R76" i="1"/>
  <c r="W75" i="1"/>
  <c r="V75" i="1"/>
  <c r="U75" i="1"/>
  <c r="T75" i="1"/>
  <c r="S75" i="1"/>
  <c r="W74" i="1"/>
  <c r="V74" i="1"/>
  <c r="U74" i="1"/>
  <c r="T74" i="1"/>
  <c r="S74" i="1"/>
  <c r="R74" i="1"/>
  <c r="W73" i="1"/>
  <c r="V73" i="1"/>
  <c r="U73" i="1"/>
  <c r="T73" i="1"/>
  <c r="S73" i="1"/>
  <c r="R73" i="1"/>
  <c r="W72" i="1"/>
  <c r="V72" i="1"/>
  <c r="U72" i="1"/>
  <c r="T72" i="1"/>
  <c r="S72" i="1"/>
  <c r="R72" i="1"/>
  <c r="P72" i="1"/>
  <c r="W71" i="1"/>
  <c r="V71" i="1"/>
  <c r="U71" i="1"/>
  <c r="T71" i="1"/>
  <c r="S71" i="1"/>
  <c r="R71" i="1"/>
  <c r="W70" i="1"/>
  <c r="V70" i="1"/>
  <c r="U70" i="1"/>
  <c r="T70" i="1"/>
  <c r="S70" i="1"/>
  <c r="R70" i="1"/>
  <c r="W69" i="1"/>
  <c r="V69" i="1"/>
  <c r="U69" i="1"/>
  <c r="T69" i="1"/>
  <c r="S69" i="1"/>
  <c r="R69" i="1"/>
  <c r="W68" i="1"/>
  <c r="V68" i="1"/>
  <c r="U68" i="1"/>
  <c r="T68" i="1"/>
  <c r="S68" i="1"/>
  <c r="R68" i="1"/>
  <c r="W67" i="1"/>
  <c r="V67" i="1"/>
  <c r="U67" i="1"/>
  <c r="T67" i="1"/>
  <c r="S67" i="1"/>
  <c r="W66" i="1"/>
  <c r="V66" i="1"/>
  <c r="U66" i="1"/>
  <c r="T66" i="1"/>
  <c r="S66" i="1"/>
  <c r="R66" i="1"/>
  <c r="W65" i="1"/>
  <c r="V65" i="1"/>
  <c r="U65" i="1"/>
  <c r="T65" i="1"/>
  <c r="S65" i="1"/>
  <c r="R65" i="1"/>
  <c r="W64" i="1"/>
  <c r="V64" i="1"/>
  <c r="U64" i="1"/>
  <c r="T64" i="1"/>
  <c r="S64" i="1"/>
  <c r="R64" i="1"/>
  <c r="P64" i="1"/>
  <c r="W63" i="1"/>
  <c r="V63" i="1"/>
  <c r="U63" i="1"/>
  <c r="T63" i="1"/>
  <c r="S63" i="1"/>
  <c r="R63" i="1"/>
  <c r="W62" i="1"/>
  <c r="V62" i="1"/>
  <c r="U62" i="1"/>
  <c r="T62" i="1"/>
  <c r="S62" i="1"/>
  <c r="R62" i="1"/>
  <c r="W61" i="1"/>
  <c r="V61" i="1"/>
  <c r="U61" i="1"/>
  <c r="T61" i="1"/>
  <c r="S61" i="1"/>
  <c r="R61" i="1"/>
  <c r="Z59" i="1"/>
  <c r="Q59" i="1"/>
  <c r="R51" i="1" s="1"/>
  <c r="O59" i="1"/>
  <c r="P52" i="1" s="1"/>
  <c r="W58" i="1"/>
  <c r="V58" i="1"/>
  <c r="U58" i="1"/>
  <c r="T58" i="1"/>
  <c r="S58" i="1"/>
  <c r="R58" i="1"/>
  <c r="W57" i="1"/>
  <c r="V57" i="1"/>
  <c r="U57" i="1"/>
  <c r="T57" i="1"/>
  <c r="S57" i="1"/>
  <c r="R57" i="1"/>
  <c r="W56" i="1"/>
  <c r="V56" i="1"/>
  <c r="U56" i="1"/>
  <c r="T56" i="1"/>
  <c r="S56" i="1"/>
  <c r="R56" i="1"/>
  <c r="P56" i="1"/>
  <c r="W55" i="1"/>
  <c r="V55" i="1"/>
  <c r="U55" i="1"/>
  <c r="T55" i="1"/>
  <c r="S55" i="1"/>
  <c r="R55" i="1"/>
  <c r="W54" i="1"/>
  <c r="V54" i="1"/>
  <c r="U54" i="1"/>
  <c r="T54" i="1"/>
  <c r="S54" i="1"/>
  <c r="R54" i="1"/>
  <c r="W53" i="1"/>
  <c r="V53" i="1"/>
  <c r="U53" i="1"/>
  <c r="T53" i="1"/>
  <c r="S53" i="1"/>
  <c r="R53" i="1"/>
  <c r="W52" i="1"/>
  <c r="V52" i="1"/>
  <c r="U52" i="1"/>
  <c r="T52" i="1"/>
  <c r="R52" i="1"/>
  <c r="W51" i="1"/>
  <c r="V51" i="1"/>
  <c r="U51" i="1"/>
  <c r="T51" i="1"/>
  <c r="S51" i="1"/>
  <c r="P51" i="1"/>
  <c r="W50" i="1"/>
  <c r="V50" i="1"/>
  <c r="U50" i="1"/>
  <c r="T50" i="1"/>
  <c r="S50" i="1"/>
  <c r="R50" i="1"/>
  <c r="W49" i="1"/>
  <c r="V49" i="1"/>
  <c r="U49" i="1"/>
  <c r="T49" i="1"/>
  <c r="S49" i="1"/>
  <c r="R49" i="1"/>
  <c r="Z47" i="1"/>
  <c r="Q47" i="1"/>
  <c r="O47" i="1"/>
  <c r="P45" i="1" s="1"/>
  <c r="W46" i="1"/>
  <c r="V46" i="1"/>
  <c r="U46" i="1"/>
  <c r="T46" i="1"/>
  <c r="S46" i="1"/>
  <c r="R46" i="1"/>
  <c r="W45" i="1"/>
  <c r="V45" i="1"/>
  <c r="U45" i="1"/>
  <c r="T45" i="1"/>
  <c r="S45" i="1"/>
  <c r="R45" i="1"/>
  <c r="W44" i="1"/>
  <c r="V44" i="1"/>
  <c r="U44" i="1"/>
  <c r="T44" i="1"/>
  <c r="S44" i="1"/>
  <c r="R44" i="1"/>
  <c r="W43" i="1"/>
  <c r="V43" i="1"/>
  <c r="U43" i="1"/>
  <c r="T43" i="1"/>
  <c r="S43" i="1"/>
  <c r="W42" i="1"/>
  <c r="V42" i="1"/>
  <c r="U42" i="1"/>
  <c r="T42" i="1"/>
  <c r="S42" i="1"/>
  <c r="W41" i="1"/>
  <c r="V41" i="1"/>
  <c r="U41" i="1"/>
  <c r="T41" i="1"/>
  <c r="S41" i="1"/>
  <c r="R41" i="1"/>
  <c r="W40" i="1"/>
  <c r="V40" i="1"/>
  <c r="U40" i="1"/>
  <c r="T40" i="1"/>
  <c r="S40" i="1"/>
  <c r="R40" i="1"/>
  <c r="P40" i="1"/>
  <c r="W39" i="1"/>
  <c r="V39" i="1"/>
  <c r="U39" i="1"/>
  <c r="T39" i="1"/>
  <c r="S39" i="1"/>
  <c r="R39" i="1"/>
  <c r="P39" i="1"/>
  <c r="W38" i="1"/>
  <c r="V38" i="1"/>
  <c r="U38" i="1"/>
  <c r="T38" i="1"/>
  <c r="S38" i="1"/>
  <c r="R38" i="1"/>
  <c r="W37" i="1"/>
  <c r="V37" i="1"/>
  <c r="U37" i="1"/>
  <c r="T37" i="1"/>
  <c r="S37" i="1"/>
  <c r="R37" i="1"/>
  <c r="W36" i="1"/>
  <c r="V36" i="1"/>
  <c r="U36" i="1"/>
  <c r="T36" i="1"/>
  <c r="S36" i="1"/>
  <c r="R36" i="1"/>
  <c r="W35" i="1"/>
  <c r="V35" i="1"/>
  <c r="U35" i="1"/>
  <c r="T35" i="1"/>
  <c r="S35" i="1"/>
  <c r="P35" i="1"/>
  <c r="W34" i="1"/>
  <c r="V34" i="1"/>
  <c r="U34" i="1"/>
  <c r="T34" i="1"/>
  <c r="S34" i="1"/>
  <c r="R34" i="1"/>
  <c r="W33" i="1"/>
  <c r="V33" i="1"/>
  <c r="U33" i="1"/>
  <c r="T33" i="1"/>
  <c r="S33" i="1"/>
  <c r="R33" i="1"/>
  <c r="W32" i="1"/>
  <c r="V32" i="1"/>
  <c r="U32" i="1"/>
  <c r="T32" i="1"/>
  <c r="S32" i="1"/>
  <c r="R32" i="1"/>
  <c r="W31" i="1"/>
  <c r="V31" i="1"/>
  <c r="U31" i="1"/>
  <c r="T31" i="1"/>
  <c r="S31" i="1"/>
  <c r="R31" i="1"/>
  <c r="P31" i="1"/>
  <c r="W30" i="1"/>
  <c r="V30" i="1"/>
  <c r="U30" i="1"/>
  <c r="T30" i="1"/>
  <c r="S30" i="1"/>
  <c r="R30" i="1"/>
  <c r="W29" i="1"/>
  <c r="V29" i="1"/>
  <c r="U29" i="1"/>
  <c r="T29" i="1"/>
  <c r="S29" i="1"/>
  <c r="R29" i="1"/>
  <c r="W28" i="1"/>
  <c r="V28" i="1"/>
  <c r="U28" i="1"/>
  <c r="T28" i="1"/>
  <c r="S28" i="1"/>
  <c r="R28" i="1"/>
  <c r="P28" i="1"/>
  <c r="W27" i="1"/>
  <c r="V27" i="1"/>
  <c r="U27" i="1"/>
  <c r="T27" i="1"/>
  <c r="S27" i="1"/>
  <c r="P27" i="1"/>
  <c r="W26" i="1"/>
  <c r="V26" i="1"/>
  <c r="U26" i="1"/>
  <c r="T26" i="1"/>
  <c r="S26" i="1"/>
  <c r="R26" i="1"/>
  <c r="W25" i="1"/>
  <c r="V25" i="1"/>
  <c r="U25" i="1"/>
  <c r="T25" i="1"/>
  <c r="S25" i="1"/>
  <c r="R25" i="1"/>
  <c r="W24" i="1"/>
  <c r="V24" i="1"/>
  <c r="U24" i="1"/>
  <c r="T24" i="1"/>
  <c r="S24" i="1"/>
  <c r="R24" i="1"/>
  <c r="P24" i="1"/>
  <c r="W23" i="1"/>
  <c r="V23" i="1"/>
  <c r="U23" i="1"/>
  <c r="T23" i="1"/>
  <c r="S23" i="1"/>
  <c r="R23" i="1"/>
  <c r="P23" i="1"/>
  <c r="W22" i="1"/>
  <c r="V22" i="1"/>
  <c r="U22" i="1"/>
  <c r="T22" i="1"/>
  <c r="S22" i="1"/>
  <c r="R22" i="1"/>
  <c r="P22" i="1"/>
  <c r="W21" i="1"/>
  <c r="V21" i="1"/>
  <c r="U21" i="1"/>
  <c r="T21" i="1"/>
  <c r="S21" i="1"/>
  <c r="R21" i="1"/>
  <c r="P21" i="1"/>
  <c r="Z19" i="1"/>
  <c r="S19" i="1"/>
  <c r="O19" i="1"/>
  <c r="O124" i="1" s="1"/>
  <c r="W18" i="1"/>
  <c r="V18" i="1"/>
  <c r="U18" i="1"/>
  <c r="T18" i="1"/>
  <c r="S18" i="1"/>
  <c r="R18" i="1"/>
  <c r="P18" i="1"/>
  <c r="W17" i="1"/>
  <c r="V17" i="1"/>
  <c r="U17" i="1"/>
  <c r="T17" i="1"/>
  <c r="S17" i="1"/>
  <c r="R17" i="1"/>
  <c r="P17" i="1"/>
  <c r="W16" i="1"/>
  <c r="V16" i="1"/>
  <c r="U16" i="1"/>
  <c r="T16" i="1"/>
  <c r="S16" i="1"/>
  <c r="R16" i="1"/>
  <c r="P16" i="1"/>
  <c r="W15" i="1"/>
  <c r="V15" i="1"/>
  <c r="U15" i="1"/>
  <c r="T15" i="1"/>
  <c r="S15" i="1"/>
  <c r="R15" i="1"/>
  <c r="P15" i="1"/>
  <c r="W14" i="1"/>
  <c r="V14" i="1"/>
  <c r="U14" i="1"/>
  <c r="T14" i="1"/>
  <c r="S14" i="1"/>
  <c r="R14" i="1"/>
  <c r="P14" i="1"/>
  <c r="W13" i="1"/>
  <c r="V13" i="1"/>
  <c r="U13" i="1"/>
  <c r="T13" i="1"/>
  <c r="S13" i="1"/>
  <c r="R13" i="1"/>
  <c r="P13" i="1"/>
  <c r="W12" i="1"/>
  <c r="V12" i="1"/>
  <c r="U12" i="1"/>
  <c r="T12" i="1"/>
  <c r="S12" i="1"/>
  <c r="R12" i="1"/>
  <c r="P12" i="1"/>
  <c r="W11" i="1"/>
  <c r="V11" i="1"/>
  <c r="U11" i="1"/>
  <c r="T11" i="1"/>
  <c r="S11" i="1"/>
  <c r="R11" i="1"/>
  <c r="P11" i="1"/>
  <c r="W10" i="1"/>
  <c r="V10" i="1"/>
  <c r="U10" i="1"/>
  <c r="T10" i="1"/>
  <c r="S10" i="1"/>
  <c r="R10" i="1"/>
  <c r="P10" i="1"/>
  <c r="W9" i="1"/>
  <c r="V9" i="1"/>
  <c r="U9" i="1"/>
  <c r="T9" i="1"/>
  <c r="S9" i="1"/>
  <c r="R9" i="1"/>
  <c r="P9" i="1"/>
  <c r="W8" i="1"/>
  <c r="V8" i="1"/>
  <c r="U8" i="1"/>
  <c r="T8" i="1"/>
  <c r="S8" i="1"/>
  <c r="R8" i="1"/>
  <c r="P8" i="1"/>
  <c r="W7" i="1"/>
  <c r="V7" i="1"/>
  <c r="U7" i="1"/>
  <c r="T7" i="1"/>
  <c r="S7" i="1"/>
  <c r="R7" i="1"/>
  <c r="P7" i="1"/>
  <c r="W6" i="1"/>
  <c r="V6" i="1"/>
  <c r="U6" i="1"/>
  <c r="T6" i="1"/>
  <c r="S6" i="1"/>
  <c r="R6" i="1"/>
  <c r="P6" i="1"/>
  <c r="W5" i="1"/>
  <c r="V5" i="1"/>
  <c r="U5" i="1"/>
  <c r="T5" i="1"/>
  <c r="S5" i="1"/>
  <c r="R5" i="1"/>
  <c r="P5" i="1"/>
  <c r="W4" i="1"/>
  <c r="V4" i="1"/>
  <c r="U4" i="1"/>
  <c r="T4" i="1"/>
  <c r="S4" i="1"/>
  <c r="R4" i="1"/>
  <c r="P4" i="1"/>
  <c r="R91" i="1" l="1"/>
  <c r="R89" i="1"/>
  <c r="Q124" i="1"/>
  <c r="R115" i="1" s="1"/>
  <c r="Z124" i="1"/>
  <c r="P114" i="1"/>
  <c r="P91" i="1"/>
  <c r="S93" i="1"/>
  <c r="P43" i="1"/>
  <c r="P32" i="1"/>
  <c r="S47" i="1"/>
  <c r="P36" i="1"/>
  <c r="P44" i="1"/>
  <c r="P19" i="1"/>
  <c r="P123" i="1"/>
  <c r="P115" i="1"/>
  <c r="S124" i="1"/>
  <c r="R19" i="1"/>
  <c r="P93" i="1"/>
  <c r="P67" i="1"/>
  <c r="P75" i="1"/>
  <c r="P26" i="1"/>
  <c r="R27" i="1"/>
  <c r="P34" i="1"/>
  <c r="R35" i="1"/>
  <c r="P42" i="1"/>
  <c r="R43" i="1"/>
  <c r="P50" i="1"/>
  <c r="P58" i="1"/>
  <c r="P59" i="1"/>
  <c r="P66" i="1"/>
  <c r="R67" i="1"/>
  <c r="P74" i="1"/>
  <c r="R75" i="1"/>
  <c r="P82" i="1"/>
  <c r="R90" i="1"/>
  <c r="P97" i="1"/>
  <c r="P105" i="1"/>
  <c r="P113" i="1"/>
  <c r="P121" i="1"/>
  <c r="P25" i="1"/>
  <c r="P33" i="1"/>
  <c r="P41" i="1"/>
  <c r="R42" i="1"/>
  <c r="P49" i="1"/>
  <c r="P57" i="1"/>
  <c r="P65" i="1"/>
  <c r="P73" i="1"/>
  <c r="P81" i="1"/>
  <c r="R82" i="1"/>
  <c r="P96" i="1"/>
  <c r="P104" i="1"/>
  <c r="P112" i="1"/>
  <c r="P120" i="1"/>
  <c r="S123" i="1"/>
  <c r="P55" i="1"/>
  <c r="S59" i="1"/>
  <c r="P63" i="1"/>
  <c r="P71" i="1"/>
  <c r="P79" i="1"/>
  <c r="P86" i="1"/>
  <c r="P87" i="1"/>
  <c r="P30" i="1"/>
  <c r="P38" i="1"/>
  <c r="P46" i="1"/>
  <c r="P47" i="1"/>
  <c r="P54" i="1"/>
  <c r="P62" i="1"/>
  <c r="P70" i="1"/>
  <c r="P78" i="1"/>
  <c r="P85" i="1"/>
  <c r="P101" i="1"/>
  <c r="P109" i="1"/>
  <c r="P29" i="1"/>
  <c r="P37" i="1"/>
  <c r="P53" i="1"/>
  <c r="P61" i="1"/>
  <c r="P69" i="1"/>
  <c r="P77" i="1"/>
  <c r="P84" i="1"/>
  <c r="R85" i="1"/>
  <c r="P92" i="1"/>
  <c r="P100" i="1"/>
  <c r="P68" i="1"/>
  <c r="P76" i="1"/>
  <c r="R87" i="1" l="1"/>
  <c r="R93" i="1"/>
  <c r="R123" i="1"/>
  <c r="R59" i="1"/>
  <c r="R47" i="1"/>
</calcChain>
</file>

<file path=xl/sharedStrings.xml><?xml version="1.0" encoding="utf-8"?>
<sst xmlns="http://schemas.openxmlformats.org/spreadsheetml/2006/main" count="271" uniqueCount="190">
  <si>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</si>
  <si>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</si>
  <si>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</si>
  <si>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</si>
  <si>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</si>
  <si>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</si>
  <si>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</si>
  <si>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</si>
  <si>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</si>
  <si>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</si>
  <si>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</si>
  <si>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</si>
  <si>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</si>
  <si>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</si>
  <si>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</si>
  <si>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</si>
  <si>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</si>
  <si>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</si>
  <si>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</si>
  <si>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</si>
  <si>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</si>
  <si>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</si>
  <si>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</si>
  <si>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</si>
  <si>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</si>
  <si>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</si>
  <si>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</si>
  <si>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</si>
  <si>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</si>
  <si>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</si>
  <si>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</si>
  <si>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</si>
  <si>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</si>
  <si>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</si>
  <si>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</si>
  <si>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</si>
  <si>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</si>
  <si>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</si>
  <si>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</si>
  <si>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</si>
  <si>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</si>
  <si>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</si>
  <si>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</si>
  <si>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</si>
  <si>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</si>
  <si>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</si>
  <si>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</si>
  <si>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</si>
  <si>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</si>
  <si>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</si>
  <si>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</si>
  <si>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</si>
  <si>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</si>
  <si>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</si>
  <si>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</si>
  <si>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</si>
  <si>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</si>
  <si>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</si>
  <si>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</si>
  <si>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</si>
  <si>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</si>
  <si>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</si>
  <si>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</si>
  <si>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</si>
  <si>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</si>
  <si>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</si>
  <si>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</si>
  <si>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</si>
  <si>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</si>
  <si>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</si>
  <si>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</si>
  <si>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</si>
  <si>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</si>
  <si>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</si>
  <si>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</si>
  <si>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ClassA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</si>
  <si>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</si>
  <si>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</si>
  <si>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</si>
  <si>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</si>
  <si>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</si>
  <si>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</si>
  <si>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</si>
  <si>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</si>
  <si>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</si>
  <si>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</si>
  <si>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</si>
  <si>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</si>
  <si>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FSDH Treasury Bill Fund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</si>
  <si>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</si>
  <si>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</si>
  <si>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</si>
  <si>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</si>
  <si>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</si>
  <si>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</si>
  <si>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</si>
  <si>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</si>
  <si>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</si>
  <si>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</si>
  <si>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BOND FUNDS</t>
  </si>
  <si>
    <t>Stanbic IBTC Bond Fund</t>
  </si>
  <si>
    <t>Nigeria International Debt Fund</t>
  </si>
  <si>
    <t>FBN Fixed Income Fund</t>
  </si>
  <si>
    <t>45a</t>
  </si>
  <si>
    <t>FBN Nigeria Eurobond (USD) Fund - Retail</t>
  </si>
  <si>
    <t>45b</t>
  </si>
  <si>
    <t>FBN Nigeria Eurobond (USD) Fund - Institutional</t>
  </si>
  <si>
    <t>Legacy USD Bond Fund</t>
  </si>
  <si>
    <t>Nigerian Eurobond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</si>
  <si>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</si>
  <si>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</si>
  <si>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</si>
  <si>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</si>
  <si>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</si>
  <si>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</si>
  <si>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</si>
  <si>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</si>
  <si>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</si>
  <si>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</si>
  <si>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</si>
  <si>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</si>
  <si>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Legacy Debt(formerly Short Maturity)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</si>
  <si>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</si>
  <si>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</si>
  <si>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</si>
  <si>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</si>
  <si>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</si>
  <si>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Alternative Cap. Partners Ltd</t>
  </si>
  <si>
    <t>ACAP Income Fund(Fmrl BGL Nubian)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</si>
  <si>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</si>
  <si>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</si>
  <si>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</si>
  <si>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</si>
  <si>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</si>
  <si>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</si>
  <si>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</si>
  <si>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</si>
  <si>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</si>
  <si>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</si>
  <si>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</si>
  <si>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</si>
  <si>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</si>
  <si>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</si>
  <si>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</si>
  <si>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</si>
  <si>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</si>
  <si>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</si>
  <si>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104,450,405.51k</t>
  </si>
  <si>
    <t>434,784,292.01k</t>
  </si>
  <si>
    <t>114,072,997.19k</t>
  </si>
  <si>
    <t>2,270,904,138.99k</t>
  </si>
  <si>
    <t>Union Homes REITS</t>
  </si>
  <si>
    <t>9,932,058,627.40k</t>
  </si>
  <si>
    <t>513,301,497.60k</t>
  </si>
  <si>
    <t>10,483,025,705.33k</t>
  </si>
  <si>
    <t>UPDC Real Estate Investment Fund</t>
  </si>
  <si>
    <t>Nigeria Real Estate Investment Trust</t>
  </si>
  <si>
    <t>MIXED/BALANCED FUNDS</t>
  </si>
  <si>
    <t>Stanbic IBTC Balanced Fund</t>
  </si>
  <si>
    <t>Women Investment Fund</t>
  </si>
  <si>
    <t>United Capital Balanced Fund</t>
  </si>
  <si>
    <t>ARM Discovery Fund</t>
  </si>
  <si>
    <t>Zenith Equity Fund</t>
  </si>
  <si>
    <t>Capital Express Balanced Fund</t>
  </si>
  <si>
    <t>AIICO Balanced Fund</t>
  </si>
  <si>
    <t>FBN Balanced Fund</t>
  </si>
  <si>
    <t>ValuAlliance Value Fund</t>
  </si>
  <si>
    <t>ACAP Canary Growth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</si>
  <si>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</si>
  <si>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</si>
  <si>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</si>
  <si>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</si>
  <si>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</si>
  <si>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</si>
  <si>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 xml:space="preserve"> 235,949.023.04</t>
  </si>
  <si>
    <t>Vantage Balanced Fund</t>
  </si>
  <si>
    <t>PACAM Balanced Fund</t>
  </si>
  <si>
    <t xml:space="preserve">Lead Balanced Fund </t>
  </si>
  <si>
    <t>NOVA Hybrid Fund</t>
  </si>
  <si>
    <t>ETHICAL FUNDS</t>
  </si>
  <si>
    <t>Zenith Ethical Fund</t>
  </si>
  <si>
    <t>Lotus Halal Inv. Fund</t>
  </si>
  <si>
    <t>Stanbic IBTC Ethical Fund</t>
  </si>
  <si>
    <t>ARM Ethical Fund</t>
  </si>
  <si>
    <t>Stanbic IBTC Imaan Fund</t>
  </si>
  <si>
    <t>FBN Nigeria Halal Fund</t>
  </si>
  <si>
    <t>Grand Total</t>
  </si>
  <si>
    <t>NET ASSET VALUE  (N) PREVIOUS (MARCH)</t>
  </si>
  <si>
    <t>SPREADSHEET OF REGISTERED MUTUAL FUNDS AS AT 30TH APRIL, 2021</t>
  </si>
  <si>
    <t>36.60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</si>
</sst>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  <numFmt numFmtId="167" formatCode="_-* #,##0_-;\-* #,##0_-;_-* &quot;-&quot;??_-;_-@_-"/>
  </numFmts>
  <fonts count="19" x14ac:knownFonts="1">
    <font>
      <sz val="11"/>
      <color indexed="8"/>
      <name val="Calibri"/>
    </font>
    <font>
      <b/>
      <sz val="36"/>
      <color indexed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9"/>
      <name val="Trebuchet MS"/>
      <family val="2"/>
    </font>
    <font>
      <sz val="8"/>
      <color indexed="8"/>
      <name val="Tahoma"/>
      <family val="2"/>
    </font>
    <font>
      <sz val="9"/>
      <color indexed="8"/>
      <name val="Tahoma"/>
      <family val="2"/>
    </font>
    <font>
      <sz val="7"/>
      <color indexed="8"/>
      <name val="Tahoma"/>
      <family val="2"/>
    </font>
    <font>
      <sz val="10"/>
      <color indexed="8"/>
      <name val="Tahoma"/>
      <family val="2"/>
    </font>
    <font>
      <b/>
      <sz val="12"/>
      <color indexed="8"/>
      <name val="Calibri"/>
      <family val="2"/>
    </font>
    <font>
      <b/>
      <sz val="12"/>
      <color indexed="8"/>
      <name val="Arial Narrow"/>
      <family val="2"/>
    </font>
    <font>
      <i/>
      <sz val="12"/>
      <color indexed="8"/>
      <name val="Arial Narrow"/>
      <family val="2"/>
    </font>
    <font>
      <i/>
      <sz val="12"/>
      <color indexed="8"/>
      <name val="Californian FB"/>
      <family val="1"/>
    </font>
    <font>
      <sz val="11"/>
      <color indexed="8"/>
      <name val="Calibri"/>
      <family val="2"/>
    </font>
    <font>
      <sz val="8"/>
      <color indexed="8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medium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7" fillId="0" borderId="0" applyFont="0" applyFill="0" applyBorder="0" applyAlignment="0" applyProtection="0"/>
  </cellStyleXfs>
  <cellXfs count="194">
    <xf numFmtId="0" fontId="0" fillId="0" borderId="0" xfId="0" applyFont="1" applyAlignment="1"/>
    <xf numFmtId="0" fontId="0" fillId="0" borderId="0" xfId="0" applyNumberFormat="1" applyFont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49" fontId="2" fillId="3" borderId="8" xfId="0" applyNumberFormat="1" applyFont="1" applyFill="1" applyBorder="1" applyAlignment="1">
      <alignment horizontal="center" vertical="top" wrapText="1"/>
    </xf>
    <xf numFmtId="49" fontId="2" fillId="3" borderId="9" xfId="0" applyNumberFormat="1" applyFont="1" applyFill="1" applyBorder="1" applyAlignment="1">
      <alignment horizontal="center" vertical="top" wrapText="1"/>
    </xf>
    <xf numFmtId="49" fontId="2" fillId="3" borderId="1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4" fillId="4" borderId="8" xfId="0" applyNumberFormat="1" applyFont="1" applyFill="1" applyBorder="1" applyAlignment="1"/>
    <xf numFmtId="0" fontId="5" fillId="4" borderId="9" xfId="0" applyNumberFormat="1" applyFont="1" applyFill="1" applyBorder="1" applyAlignment="1">
      <alignment vertical="top" wrapText="1"/>
    </xf>
    <xf numFmtId="49" fontId="2" fillId="4" borderId="9" xfId="0" applyNumberFormat="1" applyFont="1" applyFill="1" applyBorder="1" applyAlignment="1">
      <alignment vertical="top" wrapText="1"/>
    </xf>
    <xf numFmtId="0" fontId="5" fillId="4" borderId="10" xfId="0" applyNumberFormat="1" applyFont="1" applyFill="1" applyBorder="1" applyAlignment="1">
      <alignment vertical="top" wrapText="1"/>
    </xf>
    <xf numFmtId="0" fontId="0" fillId="2" borderId="11" xfId="0" applyNumberFormat="1" applyFont="1" applyFill="1" applyBorder="1" applyAlignment="1"/>
    <xf numFmtId="164" fontId="4" fillId="2" borderId="8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wrapText="1"/>
    </xf>
    <xf numFmtId="165" fontId="4" fillId="2" borderId="9" xfId="0" applyNumberFormat="1" applyFont="1" applyFill="1" applyBorder="1" applyAlignment="1"/>
    <xf numFmtId="10" fontId="4" fillId="2" borderId="9" xfId="0" applyNumberFormat="1" applyFont="1" applyFill="1" applyBorder="1" applyAlignment="1"/>
    <xf numFmtId="4" fontId="4" fillId="2" borderId="9" xfId="0" applyNumberFormat="1" applyFont="1" applyFill="1" applyBorder="1" applyAlignment="1"/>
    <xf numFmtId="4" fontId="4" fillId="5" borderId="9" xfId="0" applyNumberFormat="1" applyFont="1" applyFill="1" applyBorder="1" applyAlignment="1"/>
    <xf numFmtId="165" fontId="4" fillId="6" borderId="9" xfId="0" applyNumberFormat="1" applyFont="1" applyFill="1" applyBorder="1" applyAlignment="1">
      <alignment horizontal="left"/>
    </xf>
    <xf numFmtId="10" fontId="4" fillId="7" borderId="9" xfId="0" applyNumberFormat="1" applyFont="1" applyFill="1" applyBorder="1" applyAlignment="1"/>
    <xf numFmtId="165" fontId="4" fillId="8" borderId="9" xfId="0" applyNumberFormat="1" applyFont="1" applyFill="1" applyBorder="1" applyAlignment="1">
      <alignment horizontal="left"/>
    </xf>
    <xf numFmtId="10" fontId="4" fillId="4" borderId="9" xfId="0" applyNumberFormat="1" applyFont="1" applyFill="1" applyBorder="1" applyAlignment="1"/>
    <xf numFmtId="10" fontId="4" fillId="3" borderId="9" xfId="0" applyNumberFormat="1" applyFont="1" applyFill="1" applyBorder="1" applyAlignment="1">
      <alignment horizontal="right" vertical="center"/>
    </xf>
    <xf numFmtId="165" fontId="4" fillId="3" borderId="9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/>
    <xf numFmtId="4" fontId="4" fillId="2" borderId="10" xfId="0" applyNumberFormat="1" applyFont="1" applyFill="1" applyBorder="1" applyAlignment="1"/>
    <xf numFmtId="165" fontId="6" fillId="2" borderId="11" xfId="0" applyNumberFormat="1" applyFont="1" applyFill="1" applyBorder="1" applyAlignment="1"/>
    <xf numFmtId="49" fontId="4" fillId="2" borderId="9" xfId="0" applyNumberFormat="1" applyFont="1" applyFill="1" applyBorder="1" applyAlignment="1"/>
    <xf numFmtId="165" fontId="4" fillId="2" borderId="9" xfId="0" applyNumberFormat="1" applyFont="1" applyFill="1" applyBorder="1" applyAlignment="1">
      <alignment horizontal="left"/>
    </xf>
    <xf numFmtId="165" fontId="4" fillId="5" borderId="9" xfId="0" applyNumberFormat="1" applyFont="1" applyFill="1" applyBorder="1" applyAlignment="1"/>
    <xf numFmtId="0" fontId="4" fillId="2" borderId="9" xfId="0" applyNumberFormat="1" applyFont="1" applyFill="1" applyBorder="1" applyAlignment="1"/>
    <xf numFmtId="165" fontId="4" fillId="2" borderId="10" xfId="0" applyNumberFormat="1" applyFont="1" applyFill="1" applyBorder="1" applyAlignment="1"/>
    <xf numFmtId="165" fontId="6" fillId="2" borderId="16" xfId="0" applyNumberFormat="1" applyFont="1" applyFill="1" applyBorder="1" applyAlignment="1"/>
    <xf numFmtId="0" fontId="0" fillId="2" borderId="17" xfId="0" applyNumberFormat="1" applyFont="1" applyFill="1" applyBorder="1" applyAlignment="1"/>
    <xf numFmtId="4" fontId="4" fillId="2" borderId="9" xfId="0" applyNumberFormat="1" applyFont="1" applyFill="1" applyBorder="1" applyAlignment="1">
      <alignment horizontal="right"/>
    </xf>
    <xf numFmtId="0" fontId="4" fillId="5" borderId="9" xfId="0" applyNumberFormat="1" applyFont="1" applyFill="1" applyBorder="1" applyAlignment="1">
      <alignment horizontal="right"/>
    </xf>
    <xf numFmtId="165" fontId="4" fillId="6" borderId="9" xfId="0" applyNumberFormat="1" applyFont="1" applyFill="1" applyBorder="1" applyAlignment="1"/>
    <xf numFmtId="165" fontId="4" fillId="8" borderId="9" xfId="0" applyNumberFormat="1" applyFont="1" applyFill="1" applyBorder="1" applyAlignment="1"/>
    <xf numFmtId="2" fontId="4" fillId="2" borderId="9" xfId="0" applyNumberFormat="1" applyFont="1" applyFill="1" applyBorder="1" applyAlignment="1"/>
    <xf numFmtId="165" fontId="6" fillId="2" borderId="18" xfId="0" applyNumberFormat="1" applyFont="1" applyFill="1" applyBorder="1" applyAlignment="1"/>
    <xf numFmtId="0" fontId="3" fillId="2" borderId="14" xfId="0" applyNumberFormat="1" applyFont="1" applyFill="1" applyBorder="1" applyAlignment="1"/>
    <xf numFmtId="0" fontId="3" fillId="2" borderId="15" xfId="0" applyNumberFormat="1" applyFont="1" applyFill="1" applyBorder="1" applyAlignment="1"/>
    <xf numFmtId="165" fontId="6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4" fillId="5" borderId="9" xfId="0" applyNumberFormat="1" applyFont="1" applyFill="1" applyBorder="1" applyAlignment="1"/>
    <xf numFmtId="165" fontId="2" fillId="2" borderId="11" xfId="0" applyNumberFormat="1" applyFont="1" applyFill="1" applyBorder="1" applyAlignment="1"/>
    <xf numFmtId="165" fontId="4" fillId="5" borderId="9" xfId="0" applyNumberFormat="1" applyFont="1" applyFill="1" applyBorder="1" applyAlignment="1">
      <alignment horizontal="right"/>
    </xf>
    <xf numFmtId="164" fontId="4" fillId="2" borderId="9" xfId="0" applyNumberFormat="1" applyFont="1" applyFill="1" applyBorder="1" applyAlignment="1">
      <alignment horizontal="left"/>
    </xf>
    <xf numFmtId="165" fontId="4" fillId="2" borderId="10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vertical="center" wrapText="1"/>
    </xf>
    <xf numFmtId="164" fontId="4" fillId="2" borderId="10" xfId="0" applyNumberFormat="1" applyFont="1" applyFill="1" applyBorder="1" applyAlignment="1"/>
    <xf numFmtId="49" fontId="7" fillId="2" borderId="9" xfId="0" applyNumberFormat="1" applyFont="1" applyFill="1" applyBorder="1" applyAlignment="1">
      <alignment vertical="center" wrapText="1"/>
    </xf>
    <xf numFmtId="165" fontId="7" fillId="2" borderId="9" xfId="0" applyNumberFormat="1" applyFont="1" applyFill="1" applyBorder="1" applyAlignment="1"/>
    <xf numFmtId="165" fontId="7" fillId="5" borderId="9" xfId="0" applyNumberFormat="1" applyFont="1" applyFill="1" applyBorder="1" applyAlignment="1"/>
    <xf numFmtId="10" fontId="7" fillId="7" borderId="9" xfId="0" applyNumberFormat="1" applyFont="1" applyFill="1" applyBorder="1" applyAlignment="1"/>
    <xf numFmtId="10" fontId="7" fillId="4" borderId="9" xfId="0" applyNumberFormat="1" applyFont="1" applyFill="1" applyBorder="1" applyAlignment="1"/>
    <xf numFmtId="10" fontId="7" fillId="3" borderId="9" xfId="0" applyNumberFormat="1" applyFont="1" applyFill="1" applyBorder="1" applyAlignment="1">
      <alignment horizontal="right" vertical="center"/>
    </xf>
    <xf numFmtId="165" fontId="7" fillId="3" borderId="9" xfId="0" applyNumberFormat="1" applyFont="1" applyFill="1" applyBorder="1" applyAlignment="1">
      <alignment horizontal="right" vertical="center"/>
    </xf>
    <xf numFmtId="164" fontId="7" fillId="2" borderId="9" xfId="0" applyNumberFormat="1" applyFont="1" applyFill="1" applyBorder="1" applyAlignment="1"/>
    <xf numFmtId="165" fontId="7" fillId="2" borderId="10" xfId="0" applyNumberFormat="1" applyFont="1" applyFill="1" applyBorder="1" applyAlignment="1"/>
    <xf numFmtId="0" fontId="4" fillId="2" borderId="10" xfId="0" applyNumberFormat="1" applyFont="1" applyFill="1" applyBorder="1" applyAlignment="1"/>
    <xf numFmtId="0" fontId="0" fillId="2" borderId="16" xfId="0" applyNumberFormat="1" applyFont="1" applyFill="1" applyBorder="1" applyAlignment="1"/>
    <xf numFmtId="164" fontId="4" fillId="2" borderId="8" xfId="0" applyNumberFormat="1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vertical="top" wrapText="1"/>
    </xf>
    <xf numFmtId="49" fontId="5" fillId="2" borderId="9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/>
    <xf numFmtId="165" fontId="5" fillId="5" borderId="9" xfId="0" applyNumberFormat="1" applyFont="1" applyFill="1" applyBorder="1" applyAlignment="1"/>
    <xf numFmtId="165" fontId="5" fillId="6" borderId="9" xfId="0" applyNumberFormat="1" applyFont="1" applyFill="1" applyBorder="1" applyAlignment="1"/>
    <xf numFmtId="10" fontId="8" fillId="7" borderId="9" xfId="0" applyNumberFormat="1" applyFont="1" applyFill="1" applyBorder="1" applyAlignment="1"/>
    <xf numFmtId="165" fontId="5" fillId="8" borderId="9" xfId="0" applyNumberFormat="1" applyFont="1" applyFill="1" applyBorder="1" applyAlignment="1"/>
    <xf numFmtId="10" fontId="5" fillId="4" borderId="9" xfId="0" applyNumberFormat="1" applyFont="1" applyFill="1" applyBorder="1" applyAlignment="1"/>
    <xf numFmtId="10" fontId="5" fillId="3" borderId="9" xfId="0" applyNumberFormat="1" applyFont="1" applyFill="1" applyBorder="1" applyAlignment="1">
      <alignment horizontal="right" vertical="center"/>
    </xf>
    <xf numFmtId="165" fontId="5" fillId="3" borderId="9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/>
    <xf numFmtId="165" fontId="5" fillId="2" borderId="10" xfId="0" applyNumberFormat="1" applyFont="1" applyFill="1" applyBorder="1" applyAlignment="1"/>
    <xf numFmtId="0" fontId="3" fillId="2" borderId="18" xfId="0" applyNumberFormat="1" applyFont="1" applyFill="1" applyBorder="1" applyAlignment="1"/>
    <xf numFmtId="0" fontId="0" fillId="2" borderId="21" xfId="0" applyNumberFormat="1" applyFont="1" applyFill="1" applyBorder="1" applyAlignment="1"/>
    <xf numFmtId="0" fontId="4" fillId="4" borderId="9" xfId="0" applyNumberFormat="1" applyFont="1" applyFill="1" applyBorder="1" applyAlignment="1">
      <alignment vertical="top" wrapText="1"/>
    </xf>
    <xf numFmtId="49" fontId="5" fillId="4" borderId="9" xfId="0" applyNumberFormat="1" applyFont="1" applyFill="1" applyBorder="1" applyAlignment="1">
      <alignment vertical="top" wrapText="1"/>
    </xf>
    <xf numFmtId="0" fontId="4" fillId="4" borderId="10" xfId="0" applyNumberFormat="1" applyFont="1" applyFill="1" applyBorder="1" applyAlignment="1">
      <alignment vertical="top" wrapText="1"/>
    </xf>
    <xf numFmtId="165" fontId="4" fillId="5" borderId="9" xfId="0" applyNumberFormat="1" applyFont="1" applyFill="1" applyBorder="1" applyAlignment="1">
      <alignment horizontal="left"/>
    </xf>
    <xf numFmtId="3" fontId="4" fillId="2" borderId="9" xfId="0" applyNumberFormat="1" applyFont="1" applyFill="1" applyBorder="1" applyAlignment="1"/>
    <xf numFmtId="0" fontId="3" fillId="2" borderId="22" xfId="0" applyNumberFormat="1" applyFont="1" applyFill="1" applyBorder="1" applyAlignment="1"/>
    <xf numFmtId="0" fontId="3" fillId="2" borderId="23" xfId="0" applyNumberFormat="1" applyFont="1" applyFill="1" applyBorder="1" applyAlignment="1"/>
    <xf numFmtId="0" fontId="3" fillId="2" borderId="20" xfId="0" applyNumberFormat="1" applyFont="1" applyFill="1" applyBorder="1" applyAlignment="1"/>
    <xf numFmtId="2" fontId="4" fillId="2" borderId="9" xfId="0" applyNumberFormat="1" applyFont="1" applyFill="1" applyBorder="1" applyAlignment="1">
      <alignment horizontal="right"/>
    </xf>
    <xf numFmtId="0" fontId="0" fillId="2" borderId="19" xfId="0" applyNumberFormat="1" applyFont="1" applyFill="1" applyBorder="1" applyAlignment="1"/>
    <xf numFmtId="0" fontId="3" fillId="2" borderId="12" xfId="0" applyNumberFormat="1" applyFont="1" applyFill="1" applyBorder="1" applyAlignment="1"/>
    <xf numFmtId="4" fontId="4" fillId="2" borderId="9" xfId="0" applyNumberFormat="1" applyFont="1" applyFill="1" applyBorder="1" applyAlignment="1">
      <alignment vertical="center"/>
    </xf>
    <xf numFmtId="4" fontId="4" fillId="6" borderId="9" xfId="0" applyNumberFormat="1" applyFont="1" applyFill="1" applyBorder="1" applyAlignment="1"/>
    <xf numFmtId="4" fontId="4" fillId="8" borderId="9" xfId="0" applyNumberFormat="1" applyFont="1" applyFill="1" applyBorder="1" applyAlignment="1"/>
    <xf numFmtId="0" fontId="3" fillId="2" borderId="19" xfId="0" applyNumberFormat="1" applyFont="1" applyFill="1" applyBorder="1" applyAlignment="1"/>
    <xf numFmtId="4" fontId="9" fillId="2" borderId="9" xfId="0" applyNumberFormat="1" applyFont="1" applyFill="1" applyBorder="1" applyAlignment="1"/>
    <xf numFmtId="165" fontId="9" fillId="2" borderId="9" xfId="0" applyNumberFormat="1" applyFont="1" applyFill="1" applyBorder="1" applyAlignment="1">
      <alignment horizontal="left"/>
    </xf>
    <xf numFmtId="165" fontId="9" fillId="5" borderId="9" xfId="0" applyNumberFormat="1" applyFont="1" applyFill="1" applyBorder="1" applyAlignment="1">
      <alignment horizontal="left"/>
    </xf>
    <xf numFmtId="165" fontId="9" fillId="8" borderId="9" xfId="0" applyNumberFormat="1" applyFont="1" applyFill="1" applyBorder="1" applyAlignment="1">
      <alignment horizontal="left"/>
    </xf>
    <xf numFmtId="4" fontId="9" fillId="2" borderId="10" xfId="0" applyNumberFormat="1" applyFont="1" applyFill="1" applyBorder="1" applyAlignment="1"/>
    <xf numFmtId="49" fontId="4" fillId="2" borderId="9" xfId="0" applyNumberFormat="1" applyFont="1" applyFill="1" applyBorder="1" applyAlignment="1">
      <alignment vertical="top" wrapText="1"/>
    </xf>
    <xf numFmtId="49" fontId="4" fillId="2" borderId="8" xfId="0" applyNumberFormat="1" applyFont="1" applyFill="1" applyBorder="1" applyAlignment="1">
      <alignment horizontal="center" wrapText="1"/>
    </xf>
    <xf numFmtId="165" fontId="5" fillId="2" borderId="9" xfId="0" applyNumberFormat="1" applyFont="1" applyFill="1" applyBorder="1" applyAlignment="1">
      <alignment wrapText="1"/>
    </xf>
    <xf numFmtId="164" fontId="4" fillId="4" borderId="8" xfId="0" applyNumberFormat="1" applyFont="1" applyFill="1" applyBorder="1" applyAlignment="1">
      <alignment horizontal="center" wrapText="1"/>
    </xf>
    <xf numFmtId="165" fontId="4" fillId="4" borderId="9" xfId="0" applyNumberFormat="1" applyFont="1" applyFill="1" applyBorder="1" applyAlignment="1">
      <alignment wrapText="1"/>
    </xf>
    <xf numFmtId="49" fontId="5" fillId="4" borderId="9" xfId="0" applyNumberFormat="1" applyFont="1" applyFill="1" applyBorder="1" applyAlignment="1">
      <alignment horizontal="left" vertical="top" wrapText="1"/>
    </xf>
    <xf numFmtId="165" fontId="4" fillId="4" borderId="9" xfId="0" applyNumberFormat="1" applyFont="1" applyFill="1" applyBorder="1" applyAlignment="1"/>
    <xf numFmtId="10" fontId="4" fillId="4" borderId="9" xfId="0" applyNumberFormat="1" applyFont="1" applyFill="1" applyBorder="1" applyAlignment="1">
      <alignment horizontal="right" vertical="center"/>
    </xf>
    <xf numFmtId="165" fontId="4" fillId="4" borderId="9" xfId="0" applyNumberFormat="1" applyFont="1" applyFill="1" applyBorder="1" applyAlignment="1">
      <alignment horizontal="right" vertical="center"/>
    </xf>
    <xf numFmtId="165" fontId="4" fillId="4" borderId="10" xfId="0" applyNumberFormat="1" applyFont="1" applyFill="1" applyBorder="1" applyAlignment="1"/>
    <xf numFmtId="49" fontId="4" fillId="2" borderId="8" xfId="0" applyNumberFormat="1" applyFont="1" applyFill="1" applyBorder="1" applyAlignment="1">
      <alignment horizontal="right" wrapText="1"/>
    </xf>
    <xf numFmtId="165" fontId="7" fillId="2" borderId="9" xfId="0" applyNumberFormat="1" applyFont="1" applyFill="1" applyBorder="1" applyAlignment="1">
      <alignment horizontal="left"/>
    </xf>
    <xf numFmtId="165" fontId="4" fillId="2" borderId="9" xfId="0" applyNumberFormat="1" applyFont="1" applyFill="1" applyBorder="1" applyAlignment="1">
      <alignment horizontal="right"/>
    </xf>
    <xf numFmtId="164" fontId="4" fillId="2" borderId="9" xfId="0" applyNumberFormat="1" applyFont="1" applyFill="1" applyBorder="1" applyAlignment="1">
      <alignment horizontal="center" wrapText="1"/>
    </xf>
    <xf numFmtId="165" fontId="4" fillId="2" borderId="10" xfId="0" applyNumberFormat="1" applyFont="1" applyFill="1" applyBorder="1" applyAlignment="1">
      <alignment horizontal="center" wrapText="1"/>
    </xf>
    <xf numFmtId="0" fontId="4" fillId="2" borderId="9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5" fontId="4" fillId="2" borderId="10" xfId="0" applyNumberFormat="1" applyFont="1" applyFill="1" applyBorder="1" applyAlignment="1">
      <alignment horizontal="left" wrapText="1"/>
    </xf>
    <xf numFmtId="166" fontId="3" fillId="2" borderId="12" xfId="0" applyNumberFormat="1" applyFont="1" applyFill="1" applyBorder="1" applyAlignment="1"/>
    <xf numFmtId="4" fontId="10" fillId="2" borderId="9" xfId="0" applyNumberFormat="1" applyFont="1" applyFill="1" applyBorder="1" applyAlignment="1"/>
    <xf numFmtId="165" fontId="11" fillId="5" borderId="9" xfId="0" applyNumberFormat="1" applyFont="1" applyFill="1" applyBorder="1" applyAlignment="1">
      <alignment horizontal="left"/>
    </xf>
    <xf numFmtId="0" fontId="9" fillId="2" borderId="9" xfId="0" applyNumberFormat="1" applyFont="1" applyFill="1" applyBorder="1" applyAlignment="1">
      <alignment horizontal="left"/>
    </xf>
    <xf numFmtId="165" fontId="10" fillId="2" borderId="9" xfId="0" applyNumberFormat="1" applyFont="1" applyFill="1" applyBorder="1" applyAlignment="1">
      <alignment horizontal="left"/>
    </xf>
    <xf numFmtId="0" fontId="9" fillId="2" borderId="9" xfId="0" applyNumberFormat="1" applyFont="1" applyFill="1" applyBorder="1" applyAlignment="1"/>
    <xf numFmtId="165" fontId="9" fillId="2" borderId="10" xfId="0" applyNumberFormat="1" applyFont="1" applyFill="1" applyBorder="1" applyAlignment="1">
      <alignment horizontal="left"/>
    </xf>
    <xf numFmtId="49" fontId="4" fillId="7" borderId="9" xfId="0" applyNumberFormat="1" applyFont="1" applyFill="1" applyBorder="1" applyAlignment="1"/>
    <xf numFmtId="0" fontId="0" fillId="2" borderId="24" xfId="0" applyNumberFormat="1" applyFont="1" applyFill="1" applyBorder="1" applyAlignment="1"/>
    <xf numFmtId="0" fontId="0" fillId="2" borderId="25" xfId="0" applyNumberFormat="1" applyFont="1" applyFill="1" applyBorder="1" applyAlignment="1"/>
    <xf numFmtId="0" fontId="0" fillId="2" borderId="26" xfId="0" applyNumberFormat="1" applyFont="1" applyFill="1" applyBorder="1" applyAlignment="1"/>
    <xf numFmtId="165" fontId="4" fillId="2" borderId="27" xfId="0" applyNumberFormat="1" applyFont="1" applyFill="1" applyBorder="1" applyAlignment="1"/>
    <xf numFmtId="164" fontId="4" fillId="2" borderId="27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28" xfId="0" applyNumberFormat="1" applyFont="1" applyFill="1" applyBorder="1" applyAlignment="1"/>
    <xf numFmtId="49" fontId="4" fillId="2" borderId="9" xfId="0" applyNumberFormat="1" applyFont="1" applyFill="1" applyBorder="1" applyAlignment="1">
      <alignment horizontal="right"/>
    </xf>
    <xf numFmtId="165" fontId="3" fillId="2" borderId="20" xfId="0" applyNumberFormat="1" applyFont="1" applyFill="1" applyBorder="1" applyAlignment="1"/>
    <xf numFmtId="165" fontId="4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/>
    <xf numFmtId="0" fontId="5" fillId="2" borderId="9" xfId="0" applyNumberFormat="1" applyFont="1" applyFill="1" applyBorder="1" applyAlignment="1"/>
    <xf numFmtId="165" fontId="4" fillId="2" borderId="9" xfId="0" applyNumberFormat="1" applyFont="1" applyFill="1" applyBorder="1" applyAlignment="1">
      <alignment wrapText="1"/>
    </xf>
    <xf numFmtId="166" fontId="4" fillId="2" borderId="9" xfId="0" applyNumberFormat="1" applyFont="1" applyFill="1" applyBorder="1" applyAlignment="1"/>
    <xf numFmtId="165" fontId="4" fillId="2" borderId="10" xfId="0" applyNumberFormat="1" applyFont="1" applyFill="1" applyBorder="1" applyAlignment="1">
      <alignment wrapText="1"/>
    </xf>
    <xf numFmtId="3" fontId="3" fillId="2" borderId="20" xfId="0" applyNumberFormat="1" applyFont="1" applyFill="1" applyBorder="1" applyAlignment="1"/>
    <xf numFmtId="4" fontId="3" fillId="2" borderId="12" xfId="0" applyNumberFormat="1" applyFont="1" applyFill="1" applyBorder="1" applyAlignment="1"/>
    <xf numFmtId="165" fontId="12" fillId="8" borderId="9" xfId="0" applyNumberFormat="1" applyFont="1" applyFill="1" applyBorder="1" applyAlignment="1">
      <alignment horizontal="left"/>
    </xf>
    <xf numFmtId="164" fontId="9" fillId="2" borderId="9" xfId="0" applyNumberFormat="1" applyFont="1" applyFill="1" applyBorder="1" applyAlignment="1">
      <alignment horizontal="left"/>
    </xf>
    <xf numFmtId="165" fontId="4" fillId="2" borderId="10" xfId="0" applyNumberFormat="1" applyFont="1" applyFill="1" applyBorder="1" applyAlignment="1">
      <alignment horizontal="right"/>
    </xf>
    <xf numFmtId="165" fontId="5" fillId="2" borderId="10" xfId="0" applyNumberFormat="1" applyFont="1" applyFill="1" applyBorder="1" applyAlignment="1">
      <alignment wrapText="1"/>
    </xf>
    <xf numFmtId="164" fontId="4" fillId="4" borderId="8" xfId="0" applyNumberFormat="1" applyFont="1" applyFill="1" applyBorder="1" applyAlignment="1"/>
    <xf numFmtId="4" fontId="3" fillId="2" borderId="11" xfId="0" applyNumberFormat="1" applyFont="1" applyFill="1" applyBorder="1" applyAlignment="1"/>
    <xf numFmtId="164" fontId="4" fillId="9" borderId="29" xfId="0" applyNumberFormat="1" applyFont="1" applyFill="1" applyBorder="1" applyAlignment="1">
      <alignment horizontal="center" wrapText="1"/>
    </xf>
    <xf numFmtId="165" fontId="4" fillId="9" borderId="30" xfId="0" applyNumberFormat="1" applyFont="1" applyFill="1" applyBorder="1" applyAlignment="1">
      <alignment wrapText="1"/>
    </xf>
    <xf numFmtId="49" fontId="5" fillId="9" borderId="30" xfId="0" applyNumberFormat="1" applyFont="1" applyFill="1" applyBorder="1" applyAlignment="1">
      <alignment horizontal="right"/>
    </xf>
    <xf numFmtId="165" fontId="5" fillId="9" borderId="30" xfId="0" applyNumberFormat="1" applyFont="1" applyFill="1" applyBorder="1" applyAlignment="1"/>
    <xf numFmtId="165" fontId="5" fillId="6" borderId="30" xfId="0" applyNumberFormat="1" applyFont="1" applyFill="1" applyBorder="1" applyAlignment="1"/>
    <xf numFmtId="10" fontId="5" fillId="7" borderId="30" xfId="0" applyNumberFormat="1" applyFont="1" applyFill="1" applyBorder="1" applyAlignment="1"/>
    <xf numFmtId="165" fontId="5" fillId="8" borderId="30" xfId="0" applyNumberFormat="1" applyFont="1" applyFill="1" applyBorder="1" applyAlignment="1"/>
    <xf numFmtId="10" fontId="5" fillId="4" borderId="30" xfId="0" applyNumberFormat="1" applyFont="1" applyFill="1" applyBorder="1" applyAlignment="1"/>
    <xf numFmtId="10" fontId="5" fillId="3" borderId="30" xfId="0" applyNumberFormat="1" applyFont="1" applyFill="1" applyBorder="1" applyAlignment="1">
      <alignment horizontal="right" vertical="center"/>
    </xf>
    <xf numFmtId="165" fontId="5" fillId="3" borderId="30" xfId="0" applyNumberFormat="1" applyFont="1" applyFill="1" applyBorder="1" applyAlignment="1">
      <alignment horizontal="right" vertical="center"/>
    </xf>
    <xf numFmtId="164" fontId="5" fillId="9" borderId="30" xfId="0" applyNumberFormat="1" applyFont="1" applyFill="1" applyBorder="1" applyAlignment="1"/>
    <xf numFmtId="165" fontId="5" fillId="9" borderId="31" xfId="0" applyNumberFormat="1" applyFont="1" applyFill="1" applyBorder="1" applyAlignment="1"/>
    <xf numFmtId="0" fontId="13" fillId="2" borderId="32" xfId="0" applyNumberFormat="1" applyFont="1" applyFill="1" applyBorder="1" applyAlignment="1"/>
    <xf numFmtId="0" fontId="0" fillId="2" borderId="32" xfId="0" applyNumberFormat="1" applyFont="1" applyFill="1" applyBorder="1" applyAlignment="1"/>
    <xf numFmtId="0" fontId="13" fillId="2" borderId="12" xfId="0" applyNumberFormat="1" applyFont="1" applyFill="1" applyBorder="1" applyAlignment="1"/>
    <xf numFmtId="0" fontId="14" fillId="2" borderId="12" xfId="0" applyNumberFormat="1" applyFont="1" applyFill="1" applyBorder="1" applyAlignment="1"/>
    <xf numFmtId="0" fontId="15" fillId="2" borderId="12" xfId="0" applyNumberFormat="1" applyFont="1" applyFill="1" applyBorder="1" applyAlignment="1"/>
    <xf numFmtId="0" fontId="16" fillId="2" borderId="12" xfId="0" applyNumberFormat="1" applyFont="1" applyFill="1" applyBorder="1" applyAlignment="1">
      <alignment horizontal="left"/>
    </xf>
    <xf numFmtId="0" fontId="16" fillId="2" borderId="12" xfId="0" applyNumberFormat="1" applyFont="1" applyFill="1" applyBorder="1" applyAlignment="1"/>
    <xf numFmtId="0" fontId="0" fillId="2" borderId="33" xfId="0" applyNumberFormat="1" applyFont="1" applyFill="1" applyBorder="1" applyAlignment="1"/>
    <xf numFmtId="0" fontId="0" fillId="2" borderId="34" xfId="0" applyNumberFormat="1" applyFont="1" applyFill="1" applyBorder="1" applyAlignment="1"/>
    <xf numFmtId="0" fontId="0" fillId="2" borderId="35" xfId="0" applyNumberFormat="1" applyFont="1" applyFill="1" applyBorder="1" applyAlignment="1"/>
    <xf numFmtId="0" fontId="0" fillId="0" borderId="0" xfId="0" applyNumberFormat="1" applyFont="1" applyAlignment="1"/>
    <xf numFmtId="0" fontId="0" fillId="2" borderId="36" xfId="0" applyNumberFormat="1" applyFont="1" applyFill="1" applyBorder="1" applyAlignment="1"/>
    <xf numFmtId="0" fontId="0" fillId="2" borderId="2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165" fontId="9" fillId="6" borderId="9" xfId="0" applyNumberFormat="1" applyFont="1" applyFill="1" applyBorder="1" applyAlignment="1">
      <alignment horizontal="left"/>
    </xf>
    <xf numFmtId="165" fontId="10" fillId="6" borderId="9" xfId="0" applyNumberFormat="1" applyFont="1" applyFill="1" applyBorder="1" applyAlignment="1">
      <alignment horizontal="left"/>
    </xf>
    <xf numFmtId="165" fontId="18" fillId="10" borderId="37" xfId="0" applyNumberFormat="1" applyFont="1" applyFill="1" applyBorder="1" applyAlignment="1"/>
    <xf numFmtId="2" fontId="4" fillId="2" borderId="10" xfId="0" applyNumberFormat="1" applyFont="1" applyFill="1" applyBorder="1" applyAlignment="1"/>
    <xf numFmtId="167" fontId="4" fillId="2" borderId="9" xfId="1" applyNumberFormat="1" applyFont="1" applyFill="1" applyBorder="1" applyAlignment="1"/>
    <xf numFmtId="43" fontId="4" fillId="2" borderId="9" xfId="1" applyFont="1" applyFill="1" applyBorder="1" applyAlignment="1"/>
    <xf numFmtId="43" fontId="4" fillId="2" borderId="9" xfId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right"/>
    </xf>
    <xf numFmtId="43" fontId="4" fillId="5" borderId="9" xfId="1" applyFont="1" applyFill="1" applyBorder="1" applyAlignment="1">
      <alignment horizontal="right"/>
    </xf>
    <xf numFmtId="43" fontId="4" fillId="6" borderId="9" xfId="1" applyFont="1" applyFill="1" applyBorder="1" applyAlignment="1">
      <alignment horizontal="right"/>
    </xf>
    <xf numFmtId="43" fontId="4" fillId="8" borderId="9" xfId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304800</xdr:colOff>
      <xdr:row>21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90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447675</xdr:colOff>
      <xdr:row>17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8675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28575</xdr:colOff>
      <xdr:row>18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0"/>
  <sheetViews>
    <sheetView showGridLines="0" tabSelected="1" zoomScaleNormal="100" workbookViewId="0">
      <selection sqref="A1:AA1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5.85546875" style="1" customWidth="1"/>
    <col min="12" max="12" width="17.7109375" style="1" customWidth="1"/>
    <col min="13" max="13" width="19" style="1" customWidth="1"/>
    <col min="14" max="14" width="18.1406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256" width="8.85546875" style="1" customWidth="1"/>
  </cols>
  <sheetData>
    <row r="1" spans="1:46" ht="40.5" customHeight="1" x14ac:dyDescent="0.7">
      <c r="A1" s="187" t="s">
        <v>188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9"/>
      <c r="AB1" s="2"/>
      <c r="AC1" s="3"/>
      <c r="AD1" s="3"/>
      <c r="AE1" s="3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5"/>
    </row>
    <row r="2" spans="1:46" ht="54" customHeight="1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187</v>
      </c>
      <c r="P2" s="7" t="s">
        <v>14</v>
      </c>
      <c r="Q2" s="7" t="s">
        <v>15</v>
      </c>
      <c r="R2" s="7" t="s">
        <v>14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  <c r="AA2" s="8" t="s">
        <v>24</v>
      </c>
      <c r="AB2" s="9"/>
      <c r="AC2" s="10"/>
      <c r="AD2" s="10"/>
      <c r="AE2" s="10"/>
      <c r="AF2" s="11"/>
      <c r="AG2" s="12"/>
      <c r="AH2" s="12"/>
      <c r="AI2" s="12"/>
      <c r="AJ2" s="13"/>
      <c r="AK2" s="11"/>
      <c r="AL2" s="12"/>
      <c r="AM2" s="12"/>
      <c r="AN2" s="12"/>
      <c r="AO2" s="13"/>
      <c r="AP2" s="11"/>
      <c r="AQ2" s="12"/>
      <c r="AR2" s="12"/>
      <c r="AS2" s="12"/>
      <c r="AT2" s="13"/>
    </row>
    <row r="3" spans="1:46" ht="18" customHeight="1" x14ac:dyDescent="0.3">
      <c r="A3" s="14"/>
      <c r="B3" s="15"/>
      <c r="C3" s="16" t="s">
        <v>25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7"/>
      <c r="AB3" s="18"/>
      <c r="AC3" s="10"/>
      <c r="AD3" s="10"/>
      <c r="AE3" s="10"/>
      <c r="AF3" s="11"/>
      <c r="AG3" s="12"/>
      <c r="AH3" s="12"/>
      <c r="AI3" s="12"/>
      <c r="AJ3" s="13"/>
      <c r="AK3" s="11"/>
      <c r="AL3" s="12"/>
      <c r="AM3" s="12"/>
      <c r="AN3" s="12"/>
      <c r="AO3" s="13"/>
      <c r="AP3" s="11"/>
      <c r="AQ3" s="12"/>
      <c r="AR3" s="12"/>
      <c r="AS3" s="12"/>
      <c r="AT3" s="13"/>
    </row>
    <row r="4" spans="1:46" ht="18" customHeight="1" x14ac:dyDescent="0.35">
      <c r="A4" s="19">
        <v>1</v>
      </c>
      <c r="B4" s="20" t="s">
        <v>26</v>
      </c>
      <c r="C4" s="20" t="s">
        <v>27</v>
      </c>
      <c r="D4" s="21">
        <v>4494876732.6000004</v>
      </c>
      <c r="E4" s="22"/>
      <c r="F4" s="21">
        <v>1613106497.53</v>
      </c>
      <c r="G4" s="21">
        <v>58664670.960000001</v>
      </c>
      <c r="H4" s="21"/>
      <c r="I4" s="21">
        <v>32280231.100000001</v>
      </c>
      <c r="J4" s="23">
        <v>6292979266.9200001</v>
      </c>
      <c r="K4" s="23">
        <v>19761792.98</v>
      </c>
      <c r="L4" s="24">
        <v>205405030.72999999</v>
      </c>
      <c r="M4" s="23">
        <v>6325259498.0200005</v>
      </c>
      <c r="N4" s="23">
        <v>-28200786.949999999</v>
      </c>
      <c r="O4" s="25">
        <v>6059710381.1400003</v>
      </c>
      <c r="P4" s="26">
        <f t="shared" ref="P4:P18" si="0">(O4/$O$19)</f>
        <v>0.42178410942655042</v>
      </c>
      <c r="Q4" s="27">
        <v>6297058711.0699997</v>
      </c>
      <c r="R4" s="26">
        <f t="shared" ref="R4:R18" si="1">(Q4/$Q$19)</f>
        <v>0.42646487664897359</v>
      </c>
      <c r="S4" s="28">
        <f t="shared" ref="S4:S19" si="2">((Q4-O4)/O4)</f>
        <v>3.9168263002917231E-2</v>
      </c>
      <c r="T4" s="29">
        <f t="shared" ref="T4:T18" si="3">(K4/Q4)</f>
        <v>3.1382576988300093E-3</v>
      </c>
      <c r="U4" s="29">
        <f t="shared" ref="U4:U18" si="4">L4/Q4</f>
        <v>3.261920209968909E-2</v>
      </c>
      <c r="V4" s="30">
        <f t="shared" ref="V4:V18" si="5">Q4/AA4</f>
        <v>10189.755708135624</v>
      </c>
      <c r="W4" s="30">
        <f t="shared" ref="W4:W18" si="6">L4/AA4</f>
        <v>332.38170079013639</v>
      </c>
      <c r="X4" s="21">
        <v>10115.200000000001</v>
      </c>
      <c r="Y4" s="21">
        <v>10242.49</v>
      </c>
      <c r="Z4" s="31">
        <v>17196</v>
      </c>
      <c r="AA4" s="32">
        <v>617979.36</v>
      </c>
      <c r="AB4" s="33"/>
      <c r="AC4" s="10"/>
      <c r="AD4" s="10"/>
      <c r="AE4" s="10"/>
      <c r="AF4" s="11"/>
      <c r="AG4" s="12"/>
      <c r="AH4" s="12"/>
      <c r="AI4" s="12"/>
      <c r="AJ4" s="13"/>
      <c r="AK4" s="11"/>
      <c r="AL4" s="12"/>
      <c r="AM4" s="12"/>
      <c r="AN4" s="12"/>
      <c r="AO4" s="13"/>
      <c r="AP4" s="11"/>
      <c r="AQ4" s="12"/>
      <c r="AR4" s="12"/>
      <c r="AS4" s="12"/>
      <c r="AT4" s="13"/>
    </row>
    <row r="5" spans="1:46" ht="18" customHeight="1" x14ac:dyDescent="0.35">
      <c r="A5" s="19">
        <v>2</v>
      </c>
      <c r="B5" s="34" t="s">
        <v>28</v>
      </c>
      <c r="C5" s="20" t="s">
        <v>29</v>
      </c>
      <c r="D5" s="21">
        <v>633505990.51999998</v>
      </c>
      <c r="E5" s="21"/>
      <c r="F5" s="21">
        <v>71593319.840000004</v>
      </c>
      <c r="G5" s="21">
        <v>58038705.659999996</v>
      </c>
      <c r="H5" s="21"/>
      <c r="I5" s="21">
        <v>56657816.960000001</v>
      </c>
      <c r="J5" s="21">
        <v>819795832.98000002</v>
      </c>
      <c r="K5" s="35">
        <v>1103138.0900000001</v>
      </c>
      <c r="L5" s="36">
        <v>54997.67</v>
      </c>
      <c r="M5" s="35">
        <v>819795832.98000002</v>
      </c>
      <c r="N5" s="21">
        <v>-1103138.0900000001</v>
      </c>
      <c r="O5" s="25">
        <v>803276364.92999995</v>
      </c>
      <c r="P5" s="26">
        <f t="shared" si="0"/>
        <v>5.5911782064682981E-2</v>
      </c>
      <c r="Q5" s="27">
        <v>818692694.88999999</v>
      </c>
      <c r="R5" s="26">
        <f t="shared" si="1"/>
        <v>5.5445517528032215E-2</v>
      </c>
      <c r="S5" s="28">
        <f t="shared" si="2"/>
        <v>1.9191813220277514E-2</v>
      </c>
      <c r="T5" s="29">
        <f t="shared" si="3"/>
        <v>1.3474385405969921E-3</v>
      </c>
      <c r="U5" s="29">
        <f t="shared" si="4"/>
        <v>6.7177428531214038E-5</v>
      </c>
      <c r="V5" s="30">
        <f t="shared" si="5"/>
        <v>1.5921340178350705</v>
      </c>
      <c r="W5" s="30">
        <f t="shared" si="6"/>
        <v>1.0695546919523011E-4</v>
      </c>
      <c r="X5" s="21">
        <v>1.58</v>
      </c>
      <c r="Y5" s="37">
        <v>1.61</v>
      </c>
      <c r="Z5" s="31">
        <v>3703</v>
      </c>
      <c r="AA5" s="38">
        <v>514210918</v>
      </c>
      <c r="AB5" s="39"/>
      <c r="AC5" s="40"/>
      <c r="AD5" s="40"/>
      <c r="AE5" s="40"/>
      <c r="AF5" s="11"/>
      <c r="AG5" s="12"/>
      <c r="AH5" s="12"/>
      <c r="AI5" s="12"/>
      <c r="AJ5" s="13"/>
      <c r="AK5" s="11"/>
      <c r="AL5" s="12"/>
      <c r="AM5" s="12"/>
      <c r="AN5" s="12"/>
      <c r="AO5" s="13"/>
      <c r="AP5" s="11"/>
      <c r="AQ5" s="12"/>
      <c r="AR5" s="12"/>
      <c r="AS5" s="12"/>
      <c r="AT5" s="13"/>
    </row>
    <row r="6" spans="1:46" ht="18" customHeight="1" x14ac:dyDescent="0.35">
      <c r="A6" s="19">
        <v>3</v>
      </c>
      <c r="B6" s="34" t="s">
        <v>30</v>
      </c>
      <c r="C6" s="20" t="s">
        <v>31</v>
      </c>
      <c r="D6" s="23">
        <v>108528909.90000001</v>
      </c>
      <c r="E6" s="23"/>
      <c r="F6" s="41">
        <v>151293376.71000001</v>
      </c>
      <c r="G6" s="21"/>
      <c r="H6" s="21"/>
      <c r="I6" s="37">
        <v>4915466.82</v>
      </c>
      <c r="J6" s="21">
        <v>259822286.61000001</v>
      </c>
      <c r="K6" s="23">
        <v>614898.06000000006</v>
      </c>
      <c r="L6" s="42">
        <v>-178228.66</v>
      </c>
      <c r="M6" s="23">
        <v>266847556.28999999</v>
      </c>
      <c r="N6" s="23">
        <v>8522347.6199999992</v>
      </c>
      <c r="O6" s="43">
        <v>259265573.16</v>
      </c>
      <c r="P6" s="26">
        <f t="shared" si="0"/>
        <v>1.8046093295251215E-2</v>
      </c>
      <c r="Q6" s="44">
        <v>258325208.66999999</v>
      </c>
      <c r="R6" s="26">
        <f t="shared" si="1"/>
        <v>1.7494934270995917E-2</v>
      </c>
      <c r="S6" s="28">
        <f t="shared" si="2"/>
        <v>-3.6270318443694196E-3</v>
      </c>
      <c r="T6" s="29">
        <f t="shared" si="3"/>
        <v>2.3803254168102018E-3</v>
      </c>
      <c r="U6" s="29">
        <f t="shared" si="4"/>
        <v>-6.899390923465E-4</v>
      </c>
      <c r="V6" s="30">
        <f t="shared" si="5"/>
        <v>129.57933146499141</v>
      </c>
      <c r="W6" s="30">
        <f t="shared" si="6"/>
        <v>-8.9401846337822444E-2</v>
      </c>
      <c r="X6" s="45">
        <v>129.58000000000001</v>
      </c>
      <c r="Y6" s="37">
        <v>131.78</v>
      </c>
      <c r="Z6" s="31">
        <v>2473</v>
      </c>
      <c r="AA6" s="38">
        <v>1993568</v>
      </c>
      <c r="AB6" s="46"/>
      <c r="AC6" s="47"/>
      <c r="AD6" s="47"/>
      <c r="AE6" s="48"/>
      <c r="AF6" s="11"/>
      <c r="AG6" s="12"/>
      <c r="AH6" s="12"/>
      <c r="AI6" s="12"/>
      <c r="AJ6" s="13"/>
      <c r="AK6" s="11"/>
      <c r="AL6" s="12"/>
      <c r="AM6" s="12"/>
      <c r="AN6" s="12"/>
      <c r="AO6" s="13"/>
      <c r="AP6" s="11"/>
      <c r="AQ6" s="12"/>
      <c r="AR6" s="12"/>
      <c r="AS6" s="12"/>
      <c r="AT6" s="13"/>
    </row>
    <row r="7" spans="1:46" ht="18" customHeight="1" x14ac:dyDescent="0.35">
      <c r="A7" s="19">
        <v>4</v>
      </c>
      <c r="B7" s="20" t="s">
        <v>32</v>
      </c>
      <c r="C7" s="20" t="s">
        <v>33</v>
      </c>
      <c r="D7" s="21">
        <v>463958667</v>
      </c>
      <c r="E7" s="37"/>
      <c r="F7" s="21">
        <v>89815762.489999995</v>
      </c>
      <c r="G7" s="21"/>
      <c r="H7" s="21"/>
      <c r="I7" s="23">
        <v>12705539.93</v>
      </c>
      <c r="J7" s="21">
        <v>566483690.49000001</v>
      </c>
      <c r="K7" s="21">
        <v>860225.71</v>
      </c>
      <c r="L7" s="36">
        <v>9249331.5500000007</v>
      </c>
      <c r="M7" s="35">
        <v>566483690.49000001</v>
      </c>
      <c r="N7" s="21">
        <v>3741945.27</v>
      </c>
      <c r="O7" s="43">
        <v>558302337.19000006</v>
      </c>
      <c r="P7" s="26">
        <f t="shared" si="0"/>
        <v>3.8860446996832367E-2</v>
      </c>
      <c r="Q7" s="44">
        <v>562741745.22000003</v>
      </c>
      <c r="R7" s="26">
        <f t="shared" si="1"/>
        <v>3.8111378656607173E-2</v>
      </c>
      <c r="S7" s="28">
        <f t="shared" si="2"/>
        <v>7.9516199991997577E-3</v>
      </c>
      <c r="T7" s="29">
        <f t="shared" si="3"/>
        <v>1.5286331915250052E-3</v>
      </c>
      <c r="U7" s="29">
        <f t="shared" si="4"/>
        <v>1.6436192318350289E-2</v>
      </c>
      <c r="V7" s="30">
        <f t="shared" si="5"/>
        <v>15.973756761376704</v>
      </c>
      <c r="W7" s="30">
        <f t="shared" si="6"/>
        <v>0.26254773817653582</v>
      </c>
      <c r="X7" s="37">
        <v>15.82</v>
      </c>
      <c r="Y7" s="21">
        <v>16.100000000000001</v>
      </c>
      <c r="Z7" s="184">
        <v>8866</v>
      </c>
      <c r="AA7" s="38">
        <v>35229142</v>
      </c>
      <c r="AB7" s="49"/>
      <c r="AC7" s="50"/>
      <c r="AD7" s="50"/>
      <c r="AE7" s="50"/>
      <c r="AF7" s="11"/>
      <c r="AG7" s="12"/>
      <c r="AH7" s="12"/>
      <c r="AI7" s="12"/>
      <c r="AJ7" s="13"/>
      <c r="AK7" s="11"/>
      <c r="AL7" s="12"/>
      <c r="AM7" s="12"/>
      <c r="AN7" s="12"/>
      <c r="AO7" s="13"/>
      <c r="AP7" s="11"/>
      <c r="AQ7" s="12"/>
      <c r="AR7" s="12"/>
      <c r="AS7" s="12"/>
      <c r="AT7" s="13"/>
    </row>
    <row r="8" spans="1:46" ht="16.5" customHeight="1" x14ac:dyDescent="0.3">
      <c r="A8" s="19">
        <v>5</v>
      </c>
      <c r="B8" s="20" t="s">
        <v>34</v>
      </c>
      <c r="C8" s="20" t="s">
        <v>35</v>
      </c>
      <c r="D8" s="21">
        <v>278042297.60000002</v>
      </c>
      <c r="E8" s="22"/>
      <c r="F8" s="21">
        <v>50690410.960000001</v>
      </c>
      <c r="G8" s="21"/>
      <c r="H8" s="21"/>
      <c r="I8" s="21">
        <v>9427915.7699999996</v>
      </c>
      <c r="J8" s="21">
        <v>328732708.56</v>
      </c>
      <c r="K8" s="35">
        <v>727858.07</v>
      </c>
      <c r="L8" s="51">
        <v>4316863.7</v>
      </c>
      <c r="M8" s="21">
        <v>338160624.32999998</v>
      </c>
      <c r="N8" s="37">
        <v>-2848675.56</v>
      </c>
      <c r="O8" s="43">
        <v>333755662.19999999</v>
      </c>
      <c r="P8" s="26">
        <f t="shared" si="0"/>
        <v>2.3230950968421087E-2</v>
      </c>
      <c r="Q8" s="44">
        <v>335311948.76999998</v>
      </c>
      <c r="R8" s="26">
        <f t="shared" si="1"/>
        <v>2.2708819376217403E-2</v>
      </c>
      <c r="S8" s="28">
        <f t="shared" si="2"/>
        <v>4.6629518125370483E-3</v>
      </c>
      <c r="T8" s="29">
        <f t="shared" si="3"/>
        <v>2.1706893317400347E-3</v>
      </c>
      <c r="U8" s="29">
        <f t="shared" si="4"/>
        <v>1.2874171993677028E-2</v>
      </c>
      <c r="V8" s="30">
        <f t="shared" si="5"/>
        <v>156.9594201164457</v>
      </c>
      <c r="W8" s="30">
        <f t="shared" si="6"/>
        <v>2.0207225706069321</v>
      </c>
      <c r="X8" s="21">
        <v>156.95939999999999</v>
      </c>
      <c r="Y8" s="21">
        <v>158.2929</v>
      </c>
      <c r="Z8" s="184">
        <v>1796</v>
      </c>
      <c r="AA8" s="38">
        <v>2136297.0666</v>
      </c>
      <c r="AB8" s="18"/>
      <c r="AC8" s="10"/>
      <c r="AD8" s="10"/>
      <c r="AE8" s="10"/>
      <c r="AF8" s="11"/>
      <c r="AG8" s="12"/>
      <c r="AH8" s="12"/>
      <c r="AI8" s="12"/>
      <c r="AJ8" s="13"/>
      <c r="AK8" s="11"/>
      <c r="AL8" s="12"/>
      <c r="AM8" s="12"/>
      <c r="AN8" s="12"/>
      <c r="AO8" s="13"/>
      <c r="AP8" s="11"/>
      <c r="AQ8" s="12"/>
      <c r="AR8" s="12"/>
      <c r="AS8" s="12"/>
      <c r="AT8" s="13"/>
    </row>
    <row r="9" spans="1:46" ht="18" customHeight="1" x14ac:dyDescent="0.35">
      <c r="A9" s="19">
        <v>6</v>
      </c>
      <c r="B9" s="20" t="s">
        <v>36</v>
      </c>
      <c r="C9" s="20" t="s">
        <v>37</v>
      </c>
      <c r="D9" s="21">
        <v>1369050429</v>
      </c>
      <c r="E9" s="21"/>
      <c r="F9" s="21">
        <v>196875082</v>
      </c>
      <c r="G9" s="21"/>
      <c r="H9" s="21"/>
      <c r="I9" s="21">
        <v>262622579</v>
      </c>
      <c r="J9" s="21">
        <v>1574266256</v>
      </c>
      <c r="K9" s="21">
        <v>2542207</v>
      </c>
      <c r="L9" s="36">
        <v>17912869</v>
      </c>
      <c r="M9" s="21">
        <v>1836888835</v>
      </c>
      <c r="N9" s="21">
        <v>-52612928.619999997</v>
      </c>
      <c r="O9" s="43">
        <v>1767827423</v>
      </c>
      <c r="P9" s="26">
        <f t="shared" si="0"/>
        <v>0.12304903507444735</v>
      </c>
      <c r="Q9" s="44">
        <v>1784275906</v>
      </c>
      <c r="R9" s="26">
        <f t="shared" si="1"/>
        <v>0.12083911538292261</v>
      </c>
      <c r="S9" s="28">
        <f t="shared" si="2"/>
        <v>9.30434882161006E-3</v>
      </c>
      <c r="T9" s="29">
        <f t="shared" si="3"/>
        <v>1.4247835726813878E-3</v>
      </c>
      <c r="U9" s="29">
        <f t="shared" si="4"/>
        <v>1.0039293216796932E-2</v>
      </c>
      <c r="V9" s="30">
        <f t="shared" si="5"/>
        <v>0.92567595947134118</v>
      </c>
      <c r="W9" s="30">
        <f t="shared" si="6"/>
        <v>9.2931323808726259E-3</v>
      </c>
      <c r="X9" s="21">
        <v>0.9</v>
      </c>
      <c r="Y9" s="35">
        <v>0.93</v>
      </c>
      <c r="Z9" s="31">
        <v>3065</v>
      </c>
      <c r="AA9" s="38">
        <v>1927538344</v>
      </c>
      <c r="AB9" s="33"/>
      <c r="AC9" s="10"/>
      <c r="AD9" s="10"/>
      <c r="AE9" s="10"/>
      <c r="AF9" s="11"/>
      <c r="AG9" s="12"/>
      <c r="AH9" s="12"/>
      <c r="AI9" s="12"/>
      <c r="AJ9" s="13"/>
      <c r="AK9" s="11"/>
      <c r="AL9" s="12"/>
      <c r="AM9" s="12"/>
      <c r="AN9" s="12"/>
      <c r="AO9" s="13"/>
      <c r="AP9" s="11"/>
      <c r="AQ9" s="12"/>
      <c r="AR9" s="12"/>
      <c r="AS9" s="12"/>
      <c r="AT9" s="13"/>
    </row>
    <row r="10" spans="1:46" ht="18" customHeight="1" x14ac:dyDescent="0.35">
      <c r="A10" s="19">
        <v>7</v>
      </c>
      <c r="B10" s="34" t="s">
        <v>38</v>
      </c>
      <c r="C10" s="20" t="s">
        <v>39</v>
      </c>
      <c r="D10" s="21">
        <v>2159881114.8600001</v>
      </c>
      <c r="E10" s="21"/>
      <c r="F10" s="21">
        <v>93053543.609999999</v>
      </c>
      <c r="G10" s="21">
        <v>84647619.379999995</v>
      </c>
      <c r="H10" s="21"/>
      <c r="I10" s="21">
        <v>323622384.72000003</v>
      </c>
      <c r="J10" s="21">
        <v>2337582277.8499999</v>
      </c>
      <c r="K10" s="21">
        <v>6757353.2999999998</v>
      </c>
      <c r="L10" s="36">
        <v>104298663.31999999</v>
      </c>
      <c r="M10" s="21">
        <v>2629068371</v>
      </c>
      <c r="N10" s="21">
        <v>-8489887</v>
      </c>
      <c r="O10" s="43">
        <v>2518933008</v>
      </c>
      <c r="P10" s="26">
        <f t="shared" si="0"/>
        <v>0.17532948749351718</v>
      </c>
      <c r="Q10" s="44">
        <v>2620578484</v>
      </c>
      <c r="R10" s="26">
        <f t="shared" si="1"/>
        <v>0.1774772526677163</v>
      </c>
      <c r="S10" s="28">
        <f t="shared" si="2"/>
        <v>4.0352592020978434E-2</v>
      </c>
      <c r="T10" s="29">
        <f t="shared" si="3"/>
        <v>2.5785731437761436E-3</v>
      </c>
      <c r="U10" s="29">
        <f t="shared" si="4"/>
        <v>3.9799862494788001E-2</v>
      </c>
      <c r="V10" s="30">
        <f t="shared" si="5"/>
        <v>19.108540434152285</v>
      </c>
      <c r="W10" s="30">
        <f t="shared" si="6"/>
        <v>0.7605172817553576</v>
      </c>
      <c r="X10" s="21">
        <v>18.989999999999998</v>
      </c>
      <c r="Y10" s="21">
        <v>19.559999999999999</v>
      </c>
      <c r="Z10" s="31">
        <v>12172</v>
      </c>
      <c r="AA10" s="38">
        <v>137141740</v>
      </c>
      <c r="AB10" s="33"/>
      <c r="AC10" s="10"/>
      <c r="AD10" s="10"/>
      <c r="AE10" s="10"/>
      <c r="AF10" s="11"/>
      <c r="AG10" s="12"/>
      <c r="AH10" s="12"/>
      <c r="AI10" s="12"/>
      <c r="AJ10" s="13"/>
      <c r="AK10" s="11"/>
      <c r="AL10" s="12"/>
      <c r="AM10" s="12"/>
      <c r="AN10" s="12"/>
      <c r="AO10" s="13"/>
      <c r="AP10" s="11"/>
      <c r="AQ10" s="12"/>
      <c r="AR10" s="12"/>
      <c r="AS10" s="12"/>
      <c r="AT10" s="13"/>
    </row>
    <row r="11" spans="1:46" ht="15" customHeight="1" x14ac:dyDescent="0.35">
      <c r="A11" s="19">
        <v>8</v>
      </c>
      <c r="B11" s="20" t="s">
        <v>40</v>
      </c>
      <c r="C11" s="20" t="s">
        <v>41</v>
      </c>
      <c r="D11" s="21">
        <v>250423469.40000001</v>
      </c>
      <c r="E11" s="21"/>
      <c r="F11" s="21">
        <v>83453406.959999993</v>
      </c>
      <c r="G11" s="21"/>
      <c r="H11" s="21"/>
      <c r="I11" s="21">
        <v>6175748.6399999997</v>
      </c>
      <c r="J11" s="21">
        <v>319478337.85000002</v>
      </c>
      <c r="K11" s="21">
        <v>618684.09</v>
      </c>
      <c r="L11" s="36">
        <v>1021547.42</v>
      </c>
      <c r="M11" s="21">
        <v>337442379.88999999</v>
      </c>
      <c r="N11" s="21">
        <v>-17964042.039999999</v>
      </c>
      <c r="O11" s="43">
        <v>329178237.22000003</v>
      </c>
      <c r="P11" s="26">
        <f t="shared" si="0"/>
        <v>2.2912340837371734E-2</v>
      </c>
      <c r="Q11" s="44">
        <v>319478337.85000002</v>
      </c>
      <c r="R11" s="26">
        <f t="shared" si="1"/>
        <v>2.1636496687525458E-2</v>
      </c>
      <c r="S11" s="28">
        <f t="shared" si="2"/>
        <v>-2.946701292259871E-2</v>
      </c>
      <c r="T11" s="29">
        <f t="shared" si="3"/>
        <v>1.9365447252654784E-3</v>
      </c>
      <c r="U11" s="29">
        <f t="shared" si="4"/>
        <v>3.197548312272841E-3</v>
      </c>
      <c r="V11" s="30">
        <f t="shared" si="5"/>
        <v>149.54218632394299</v>
      </c>
      <c r="W11" s="30">
        <f t="shared" si="6"/>
        <v>0.47816836549371461</v>
      </c>
      <c r="X11" s="21">
        <v>149.54</v>
      </c>
      <c r="Y11" s="21">
        <v>151.61000000000001</v>
      </c>
      <c r="Z11" s="31">
        <v>1433</v>
      </c>
      <c r="AA11" s="38">
        <v>2136376</v>
      </c>
      <c r="AB11" s="52"/>
      <c r="AC11" s="10"/>
      <c r="AD11" s="10"/>
      <c r="AE11" s="10"/>
      <c r="AF11" s="11"/>
      <c r="AG11" s="12"/>
      <c r="AH11" s="12"/>
      <c r="AI11" s="12"/>
      <c r="AJ11" s="13"/>
      <c r="AK11" s="11"/>
      <c r="AL11" s="12"/>
      <c r="AM11" s="12"/>
      <c r="AN11" s="12"/>
      <c r="AO11" s="13"/>
      <c r="AP11" s="11"/>
      <c r="AQ11" s="12"/>
      <c r="AR11" s="12"/>
      <c r="AS11" s="12"/>
      <c r="AT11" s="13"/>
    </row>
    <row r="12" spans="1:46" ht="16.5" customHeight="1" x14ac:dyDescent="0.3">
      <c r="A12" s="19">
        <v>9</v>
      </c>
      <c r="B12" s="20" t="s">
        <v>42</v>
      </c>
      <c r="C12" s="20" t="s">
        <v>43</v>
      </c>
      <c r="D12" s="35">
        <v>168876814.40000001</v>
      </c>
      <c r="E12" s="37"/>
      <c r="F12" s="21">
        <v>28742618.960000001</v>
      </c>
      <c r="G12" s="37"/>
      <c r="H12" s="21"/>
      <c r="I12" s="35">
        <v>24635834.030000001</v>
      </c>
      <c r="J12" s="35">
        <v>197619433.36000001</v>
      </c>
      <c r="K12" s="35">
        <v>351054.49</v>
      </c>
      <c r="L12" s="53">
        <v>2247415.81</v>
      </c>
      <c r="M12" s="35">
        <v>212297384.16999999</v>
      </c>
      <c r="N12" s="35">
        <v>2199752.73</v>
      </c>
      <c r="O12" s="25">
        <v>186581908.53999999</v>
      </c>
      <c r="P12" s="26">
        <f t="shared" si="0"/>
        <v>1.2986971188191478E-2</v>
      </c>
      <c r="Q12" s="27">
        <v>210097631.44</v>
      </c>
      <c r="R12" s="26">
        <f t="shared" si="1"/>
        <v>1.4228747830918089E-2</v>
      </c>
      <c r="S12" s="28">
        <f t="shared" si="2"/>
        <v>0.12603431428057579</v>
      </c>
      <c r="T12" s="29">
        <f t="shared" si="3"/>
        <v>1.670911221577739E-3</v>
      </c>
      <c r="U12" s="29">
        <f t="shared" si="4"/>
        <v>1.0697006884829259E-2</v>
      </c>
      <c r="V12" s="30">
        <f t="shared" si="5"/>
        <v>10.430196395817365</v>
      </c>
      <c r="W12" s="30">
        <f t="shared" si="6"/>
        <v>0.11157188265617966</v>
      </c>
      <c r="X12" s="35">
        <v>10.47</v>
      </c>
      <c r="Y12" s="35">
        <v>10.54</v>
      </c>
      <c r="Z12" s="54">
        <v>116</v>
      </c>
      <c r="AA12" s="55">
        <v>20143209.530000001</v>
      </c>
      <c r="AB12" s="18"/>
      <c r="AC12" s="10"/>
      <c r="AD12" s="10"/>
      <c r="AE12" s="10"/>
      <c r="AF12" s="11"/>
      <c r="AG12" s="12"/>
      <c r="AH12" s="12"/>
      <c r="AI12" s="12"/>
      <c r="AJ12" s="13"/>
      <c r="AK12" s="11"/>
      <c r="AL12" s="12"/>
      <c r="AM12" s="12"/>
      <c r="AN12" s="12"/>
      <c r="AO12" s="13"/>
      <c r="AP12" s="11"/>
      <c r="AQ12" s="12"/>
      <c r="AR12" s="12"/>
      <c r="AS12" s="12"/>
      <c r="AT12" s="13"/>
    </row>
    <row r="13" spans="1:46" ht="16.5" customHeight="1" x14ac:dyDescent="0.3">
      <c r="A13" s="19">
        <v>10</v>
      </c>
      <c r="B13" s="20" t="s">
        <v>26</v>
      </c>
      <c r="C13" s="34" t="s">
        <v>44</v>
      </c>
      <c r="D13" s="21">
        <v>214062709.5</v>
      </c>
      <c r="E13" s="21"/>
      <c r="F13" s="21">
        <v>60532757.649999999</v>
      </c>
      <c r="G13" s="21"/>
      <c r="H13" s="21"/>
      <c r="I13" s="21">
        <v>17010646.010000002</v>
      </c>
      <c r="J13" s="23">
        <v>279302135.39999998</v>
      </c>
      <c r="K13" s="21">
        <v>1687738.26</v>
      </c>
      <c r="L13" s="36">
        <v>430819.51</v>
      </c>
      <c r="M13" s="23">
        <v>296312781.41000003</v>
      </c>
      <c r="N13" s="23">
        <v>-1038187.72</v>
      </c>
      <c r="O13" s="43">
        <v>292431025.32999998</v>
      </c>
      <c r="P13" s="26">
        <f t="shared" si="0"/>
        <v>2.0354563474088483E-2</v>
      </c>
      <c r="Q13" s="44">
        <v>295274593.69</v>
      </c>
      <c r="R13" s="26">
        <f t="shared" si="1"/>
        <v>1.9997311277122353E-2</v>
      </c>
      <c r="S13" s="28">
        <f t="shared" si="2"/>
        <v>9.7238942304125539E-3</v>
      </c>
      <c r="T13" s="29">
        <f t="shared" si="3"/>
        <v>5.7158262040380827E-3</v>
      </c>
      <c r="U13" s="29">
        <f t="shared" si="4"/>
        <v>1.4590469996626414E-3</v>
      </c>
      <c r="V13" s="30">
        <f t="shared" si="5"/>
        <v>2517.516865872843</v>
      </c>
      <c r="W13" s="30">
        <f t="shared" si="6"/>
        <v>3.6731754297518684</v>
      </c>
      <c r="X13" s="23">
        <v>2500.0500000000002</v>
      </c>
      <c r="Y13" s="23">
        <v>2530.2399999999998</v>
      </c>
      <c r="Z13" s="31">
        <v>20</v>
      </c>
      <c r="AA13" s="38">
        <v>117288.03</v>
      </c>
      <c r="AB13" s="18"/>
      <c r="AC13" s="10"/>
      <c r="AD13" s="10"/>
      <c r="AE13" s="10"/>
      <c r="AF13" s="11"/>
      <c r="AG13" s="12"/>
      <c r="AH13" s="12"/>
      <c r="AI13" s="12"/>
      <c r="AJ13" s="13"/>
      <c r="AK13" s="11"/>
      <c r="AL13" s="12"/>
      <c r="AM13" s="12"/>
      <c r="AN13" s="12"/>
      <c r="AO13" s="13"/>
      <c r="AP13" s="11"/>
      <c r="AQ13" s="12"/>
      <c r="AR13" s="12"/>
      <c r="AS13" s="12"/>
      <c r="AT13" s="13"/>
    </row>
    <row r="14" spans="1:46" ht="16.5" customHeight="1" x14ac:dyDescent="0.3">
      <c r="A14" s="19">
        <v>11</v>
      </c>
      <c r="B14" s="56" t="s">
        <v>45</v>
      </c>
      <c r="C14" s="56" t="s">
        <v>46</v>
      </c>
      <c r="D14" s="21">
        <v>221752653.91</v>
      </c>
      <c r="E14" s="21"/>
      <c r="F14" s="21"/>
      <c r="G14" s="21"/>
      <c r="H14" s="21"/>
      <c r="I14" s="21">
        <v>75334111.510000005</v>
      </c>
      <c r="J14" s="21">
        <v>221752653.91</v>
      </c>
      <c r="K14" s="21">
        <v>744296.22</v>
      </c>
      <c r="L14" s="36">
        <v>8558266.4600000009</v>
      </c>
      <c r="M14" s="21">
        <v>297086765.42000002</v>
      </c>
      <c r="N14" s="21">
        <v>3097441.92</v>
      </c>
      <c r="O14" s="43">
        <v>291097334.89999998</v>
      </c>
      <c r="P14" s="26">
        <f t="shared" si="0"/>
        <v>2.0261732398857715E-2</v>
      </c>
      <c r="Q14" s="44">
        <v>293989323.5</v>
      </c>
      <c r="R14" s="26">
        <f t="shared" si="1"/>
        <v>1.9910267052478968E-2</v>
      </c>
      <c r="S14" s="28">
        <f t="shared" si="2"/>
        <v>9.934782127062421E-3</v>
      </c>
      <c r="T14" s="29">
        <f t="shared" si="3"/>
        <v>2.5317117340827515E-3</v>
      </c>
      <c r="U14" s="29">
        <f t="shared" si="4"/>
        <v>2.9110807012010423E-2</v>
      </c>
      <c r="V14" s="30">
        <f t="shared" si="5"/>
        <v>127.19999999826933</v>
      </c>
      <c r="W14" s="30">
        <f t="shared" si="6"/>
        <v>3.7028946518773447</v>
      </c>
      <c r="X14" s="21">
        <v>126.75</v>
      </c>
      <c r="Y14" s="21">
        <v>127.65</v>
      </c>
      <c r="Z14" s="31">
        <v>546</v>
      </c>
      <c r="AA14" s="57">
        <v>2311236.8199999998</v>
      </c>
      <c r="AB14" s="18"/>
      <c r="AC14" s="10"/>
      <c r="AD14" s="10"/>
      <c r="AE14" s="10"/>
      <c r="AF14" s="11"/>
      <c r="AG14" s="12"/>
      <c r="AH14" s="12"/>
      <c r="AI14" s="12"/>
      <c r="AJ14" s="13"/>
      <c r="AK14" s="11"/>
      <c r="AL14" s="12"/>
      <c r="AM14" s="12"/>
      <c r="AN14" s="12"/>
      <c r="AO14" s="13"/>
      <c r="AP14" s="11"/>
      <c r="AQ14" s="12"/>
      <c r="AR14" s="12"/>
      <c r="AS14" s="12"/>
      <c r="AT14" s="13"/>
    </row>
    <row r="15" spans="1:46" ht="16.5" customHeight="1" x14ac:dyDescent="0.3">
      <c r="A15" s="19">
        <v>12</v>
      </c>
      <c r="B15" s="20" t="s">
        <v>47</v>
      </c>
      <c r="C15" s="34" t="s">
        <v>48</v>
      </c>
      <c r="D15" s="23">
        <v>239306454.09999999</v>
      </c>
      <c r="E15" s="21"/>
      <c r="F15" s="21">
        <v>49609247.799999997</v>
      </c>
      <c r="G15" s="21"/>
      <c r="H15" s="21"/>
      <c r="I15" s="21">
        <v>6972518.8399999999</v>
      </c>
      <c r="J15" s="21">
        <v>288915701.89999998</v>
      </c>
      <c r="K15" s="21">
        <v>550380.81000000006</v>
      </c>
      <c r="L15" s="36">
        <v>9979130.3599999994</v>
      </c>
      <c r="M15" s="23">
        <v>295888220.74000001</v>
      </c>
      <c r="N15" s="23">
        <v>5878955.0099999998</v>
      </c>
      <c r="O15" s="43">
        <v>286118841.29000002</v>
      </c>
      <c r="P15" s="26">
        <f t="shared" si="0"/>
        <v>1.9915206020284397E-2</v>
      </c>
      <c r="Q15" s="44">
        <v>290009265.73000002</v>
      </c>
      <c r="R15" s="26">
        <f t="shared" si="1"/>
        <v>1.9640719804498743E-2</v>
      </c>
      <c r="S15" s="28">
        <f t="shared" si="2"/>
        <v>1.3597232613062346E-2</v>
      </c>
      <c r="T15" s="29">
        <f t="shared" si="3"/>
        <v>1.8978042257187988E-3</v>
      </c>
      <c r="U15" s="29">
        <f t="shared" si="4"/>
        <v>3.4409694927784194E-2</v>
      </c>
      <c r="V15" s="30">
        <f t="shared" si="5"/>
        <v>1.0818300085723114</v>
      </c>
      <c r="W15" s="30">
        <f t="shared" si="6"/>
        <v>3.7225440558695387E-2</v>
      </c>
      <c r="X15" s="21">
        <v>1.2</v>
      </c>
      <c r="Y15" s="35">
        <v>1.24</v>
      </c>
      <c r="Z15" s="31">
        <v>90</v>
      </c>
      <c r="AA15" s="38">
        <v>268072861.19999999</v>
      </c>
      <c r="AB15" s="18"/>
      <c r="AC15" s="10"/>
      <c r="AD15" s="10"/>
      <c r="AE15" s="10"/>
      <c r="AF15" s="11"/>
      <c r="AG15" s="12"/>
      <c r="AH15" s="12"/>
      <c r="AI15" s="12"/>
      <c r="AJ15" s="13"/>
      <c r="AK15" s="11"/>
      <c r="AL15" s="12"/>
      <c r="AM15" s="12"/>
      <c r="AN15" s="12"/>
      <c r="AO15" s="13"/>
      <c r="AP15" s="11"/>
      <c r="AQ15" s="12"/>
      <c r="AR15" s="12"/>
      <c r="AS15" s="12"/>
      <c r="AT15" s="13"/>
    </row>
    <row r="16" spans="1:46" ht="16.5" customHeight="1" x14ac:dyDescent="0.3">
      <c r="A16" s="19">
        <v>13</v>
      </c>
      <c r="B16" s="56" t="s">
        <v>49</v>
      </c>
      <c r="C16" s="56" t="s">
        <v>50</v>
      </c>
      <c r="D16" s="21">
        <v>219493381.80000001</v>
      </c>
      <c r="E16" s="21"/>
      <c r="F16" s="21">
        <v>68075812.329999998</v>
      </c>
      <c r="G16" s="21">
        <v>6910356.1600000001</v>
      </c>
      <c r="H16" s="21"/>
      <c r="I16" s="21">
        <v>5000432.83</v>
      </c>
      <c r="J16" s="21">
        <v>294479550.29000002</v>
      </c>
      <c r="K16" s="21">
        <v>365736.75</v>
      </c>
      <c r="L16" s="36">
        <v>3145555.48</v>
      </c>
      <c r="M16" s="21">
        <v>299479983.13</v>
      </c>
      <c r="N16" s="21">
        <v>365736.75</v>
      </c>
      <c r="O16" s="43">
        <v>293049835.72000003</v>
      </c>
      <c r="P16" s="26">
        <f t="shared" si="0"/>
        <v>2.0397635563814489E-2</v>
      </c>
      <c r="Q16" s="44">
        <v>295612744.02999997</v>
      </c>
      <c r="R16" s="26">
        <f t="shared" si="1"/>
        <v>2.0020212325001004E-2</v>
      </c>
      <c r="S16" s="28">
        <f t="shared" si="2"/>
        <v>8.7456398114098294E-3</v>
      </c>
      <c r="T16" s="29">
        <f t="shared" si="3"/>
        <v>1.2372157743066839E-3</v>
      </c>
      <c r="U16" s="29">
        <f t="shared" si="4"/>
        <v>1.0640797947739276E-2</v>
      </c>
      <c r="V16" s="30">
        <f t="shared" si="5"/>
        <v>1.5926067272977946</v>
      </c>
      <c r="W16" s="30">
        <f t="shared" si="6"/>
        <v>1.694660639538614E-2</v>
      </c>
      <c r="X16" s="21">
        <v>1.5926</v>
      </c>
      <c r="Y16" s="21">
        <v>1.6133999999999999</v>
      </c>
      <c r="Z16" s="31">
        <v>11</v>
      </c>
      <c r="AA16" s="38">
        <v>185615657</v>
      </c>
      <c r="AB16" s="18"/>
      <c r="AC16" s="10"/>
      <c r="AD16" s="10"/>
      <c r="AE16" s="10"/>
      <c r="AF16" s="11"/>
      <c r="AG16" s="12"/>
      <c r="AH16" s="12"/>
      <c r="AI16" s="12"/>
      <c r="AJ16" s="13"/>
      <c r="AK16" s="11"/>
      <c r="AL16" s="12"/>
      <c r="AM16" s="12"/>
      <c r="AN16" s="12"/>
      <c r="AO16" s="13"/>
      <c r="AP16" s="11"/>
      <c r="AQ16" s="12"/>
      <c r="AR16" s="12"/>
      <c r="AS16" s="12"/>
      <c r="AT16" s="13"/>
    </row>
    <row r="17" spans="1:46" ht="18" customHeight="1" x14ac:dyDescent="0.3">
      <c r="A17" s="19">
        <v>14</v>
      </c>
      <c r="B17" s="58" t="s">
        <v>51</v>
      </c>
      <c r="C17" s="58" t="s">
        <v>52</v>
      </c>
      <c r="D17" s="59">
        <v>1705425.46</v>
      </c>
      <c r="E17" s="59"/>
      <c r="F17" s="59"/>
      <c r="G17" s="59"/>
      <c r="H17" s="59"/>
      <c r="I17" s="59"/>
      <c r="J17" s="59"/>
      <c r="K17" s="59"/>
      <c r="L17" s="60"/>
      <c r="M17" s="59"/>
      <c r="N17" s="59"/>
      <c r="O17" s="43">
        <v>3349445.32</v>
      </c>
      <c r="P17" s="26">
        <f t="shared" si="0"/>
        <v>2.331370185225504E-4</v>
      </c>
      <c r="Q17" s="44">
        <v>3349445.32</v>
      </c>
      <c r="R17" s="61">
        <f t="shared" si="1"/>
        <v>2.2683936275283098E-4</v>
      </c>
      <c r="S17" s="62">
        <f t="shared" si="2"/>
        <v>0</v>
      </c>
      <c r="T17" s="63">
        <f t="shared" si="3"/>
        <v>0</v>
      </c>
      <c r="U17" s="63">
        <f t="shared" si="4"/>
        <v>0</v>
      </c>
      <c r="V17" s="64">
        <f t="shared" si="5"/>
        <v>0.84748882141592019</v>
      </c>
      <c r="W17" s="64">
        <f t="shared" si="6"/>
        <v>0</v>
      </c>
      <c r="X17" s="59">
        <v>0.85</v>
      </c>
      <c r="Y17" s="59">
        <v>0.91</v>
      </c>
      <c r="Z17" s="65">
        <v>2405</v>
      </c>
      <c r="AA17" s="66">
        <v>3952200</v>
      </c>
      <c r="AB17" s="18"/>
      <c r="AC17" s="10"/>
      <c r="AD17" s="10"/>
      <c r="AE17" s="10"/>
      <c r="AF17" s="11"/>
      <c r="AG17" s="12"/>
      <c r="AH17" s="12"/>
      <c r="AI17" s="12"/>
      <c r="AJ17" s="13"/>
      <c r="AK17" s="11"/>
      <c r="AL17" s="12"/>
      <c r="AM17" s="12"/>
      <c r="AN17" s="12"/>
      <c r="AO17" s="13"/>
      <c r="AP17" s="11"/>
      <c r="AQ17" s="12"/>
      <c r="AR17" s="12"/>
      <c r="AS17" s="12"/>
      <c r="AT17" s="13"/>
    </row>
    <row r="18" spans="1:46" ht="16.5" customHeight="1" x14ac:dyDescent="0.3">
      <c r="A18" s="19">
        <v>15</v>
      </c>
      <c r="B18" s="20" t="s">
        <v>53</v>
      </c>
      <c r="C18" s="20" t="s">
        <v>54</v>
      </c>
      <c r="D18" s="21">
        <v>303446610.75</v>
      </c>
      <c r="E18" s="21"/>
      <c r="F18" s="21">
        <v>72418316.099999994</v>
      </c>
      <c r="G18" s="21"/>
      <c r="H18" s="21"/>
      <c r="I18" s="21"/>
      <c r="J18" s="21">
        <v>381682492.64999998</v>
      </c>
      <c r="K18" s="21">
        <v>515156.73</v>
      </c>
      <c r="L18" s="36">
        <v>277446.26</v>
      </c>
      <c r="M18" s="21">
        <v>381682492.64999998</v>
      </c>
      <c r="N18" s="21">
        <v>763802.58</v>
      </c>
      <c r="O18" s="43">
        <v>383975819.49000001</v>
      </c>
      <c r="P18" s="26">
        <f t="shared" si="0"/>
        <v>2.6726508179166691E-2</v>
      </c>
      <c r="Q18" s="44">
        <v>380918690.06999999</v>
      </c>
      <c r="R18" s="26">
        <f t="shared" si="1"/>
        <v>2.5797511128237173E-2</v>
      </c>
      <c r="S18" s="28">
        <f t="shared" si="2"/>
        <v>-7.9617758848995294E-3</v>
      </c>
      <c r="T18" s="29">
        <f t="shared" si="3"/>
        <v>1.3524060210994939E-3</v>
      </c>
      <c r="U18" s="29">
        <f t="shared" si="4"/>
        <v>7.2836084768908228E-4</v>
      </c>
      <c r="V18" s="30">
        <f t="shared" si="5"/>
        <v>127.58685997060172</v>
      </c>
      <c r="W18" s="30">
        <f t="shared" si="6"/>
        <v>9.2929273482175709E-2</v>
      </c>
      <c r="X18" s="21">
        <v>129.21</v>
      </c>
      <c r="Y18" s="21">
        <v>130.72</v>
      </c>
      <c r="Z18" s="31">
        <v>101</v>
      </c>
      <c r="AA18" s="67">
        <v>2985563.64</v>
      </c>
      <c r="AB18" s="68"/>
      <c r="AC18" s="40"/>
      <c r="AD18" s="10"/>
      <c r="AE18" s="10"/>
      <c r="AF18" s="11"/>
      <c r="AG18" s="12"/>
      <c r="AH18" s="12"/>
      <c r="AI18" s="12"/>
      <c r="AJ18" s="13"/>
      <c r="AK18" s="11"/>
      <c r="AL18" s="12"/>
      <c r="AM18" s="12"/>
      <c r="AN18" s="12"/>
      <c r="AO18" s="13"/>
      <c r="AP18" s="11"/>
      <c r="AQ18" s="12"/>
      <c r="AR18" s="12"/>
      <c r="AS18" s="12"/>
      <c r="AT18" s="13"/>
    </row>
    <row r="19" spans="1:46" ht="16.5" customHeight="1" x14ac:dyDescent="0.3">
      <c r="A19" s="69"/>
      <c r="B19" s="70"/>
      <c r="C19" s="71" t="s">
        <v>55</v>
      </c>
      <c r="D19" s="72"/>
      <c r="E19" s="72"/>
      <c r="F19" s="72"/>
      <c r="G19" s="72"/>
      <c r="H19" s="72"/>
      <c r="I19" s="72"/>
      <c r="J19" s="72"/>
      <c r="K19" s="72"/>
      <c r="L19" s="73"/>
      <c r="M19" s="72"/>
      <c r="N19" s="72"/>
      <c r="O19" s="74">
        <f>SUM(O4:O18)</f>
        <v>14366853197.429998</v>
      </c>
      <c r="P19" s="75">
        <f>(O19/$O$124)</f>
        <v>1.0043939766652113E-2</v>
      </c>
      <c r="Q19" s="76">
        <f>SUM(Q4:Q18)</f>
        <v>14765714730.250002</v>
      </c>
      <c r="R19" s="75">
        <f>(Q19/$Q$124)</f>
        <v>1.0847353488650908E-2</v>
      </c>
      <c r="S19" s="77">
        <f t="shared" si="2"/>
        <v>2.7762623264735071E-2</v>
      </c>
      <c r="T19" s="78"/>
      <c r="U19" s="78"/>
      <c r="V19" s="79"/>
      <c r="W19" s="79"/>
      <c r="X19" s="72"/>
      <c r="Y19" s="72"/>
      <c r="Z19" s="80">
        <f>SUM(Z4:Z18)</f>
        <v>53993</v>
      </c>
      <c r="AA19" s="81"/>
      <c r="AB19" s="82"/>
      <c r="AC19" s="47"/>
      <c r="AD19" s="83"/>
      <c r="AE19" s="10"/>
      <c r="AF19" s="11"/>
      <c r="AG19" s="12"/>
      <c r="AH19" s="12"/>
      <c r="AI19" s="12"/>
      <c r="AJ19" s="13"/>
      <c r="AK19" s="11"/>
      <c r="AL19" s="12"/>
      <c r="AM19" s="12"/>
      <c r="AN19" s="12"/>
      <c r="AO19" s="13"/>
      <c r="AP19" s="11"/>
      <c r="AQ19" s="12"/>
      <c r="AR19" s="12"/>
      <c r="AS19" s="12"/>
      <c r="AT19" s="13"/>
    </row>
    <row r="20" spans="1:46" ht="15.75" customHeight="1" x14ac:dyDescent="0.3">
      <c r="A20" s="14"/>
      <c r="B20" s="84"/>
      <c r="C20" s="85" t="s">
        <v>56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28"/>
      <c r="T20" s="84"/>
      <c r="U20" s="84"/>
      <c r="V20" s="84"/>
      <c r="W20" s="84"/>
      <c r="X20" s="84"/>
      <c r="Y20" s="84"/>
      <c r="Z20" s="84"/>
      <c r="AA20" s="86"/>
      <c r="AB20" s="82"/>
      <c r="AC20" s="47"/>
      <c r="AD20" s="83"/>
      <c r="AE20" s="10"/>
      <c r="AF20" s="11"/>
      <c r="AG20" s="12"/>
      <c r="AH20" s="12"/>
      <c r="AI20" s="12"/>
      <c r="AJ20" s="13"/>
      <c r="AK20" s="11"/>
      <c r="AL20" s="12"/>
      <c r="AM20" s="12"/>
      <c r="AN20" s="12"/>
      <c r="AO20" s="13"/>
      <c r="AP20" s="11"/>
      <c r="AQ20" s="12"/>
      <c r="AR20" s="12"/>
      <c r="AS20" s="12"/>
      <c r="AT20" s="13"/>
    </row>
    <row r="21" spans="1:46" ht="18" customHeight="1" x14ac:dyDescent="0.35">
      <c r="A21" s="19">
        <v>16</v>
      </c>
      <c r="B21" s="20" t="s">
        <v>26</v>
      </c>
      <c r="C21" s="20" t="s">
        <v>57</v>
      </c>
      <c r="D21" s="21"/>
      <c r="E21" s="21"/>
      <c r="F21" s="21">
        <v>200752998341.09</v>
      </c>
      <c r="G21" s="21">
        <v>20802907371.040001</v>
      </c>
      <c r="H21" s="21"/>
      <c r="I21" s="21">
        <v>728124542.38999999</v>
      </c>
      <c r="J21" s="21">
        <v>221555905712.13</v>
      </c>
      <c r="K21" s="21">
        <v>349350631.56999999</v>
      </c>
      <c r="L21" s="36">
        <v>497128620.77999997</v>
      </c>
      <c r="M21" s="21">
        <v>222284030254.51999</v>
      </c>
      <c r="N21" s="21">
        <v>-375024338.97000003</v>
      </c>
      <c r="O21" s="43">
        <v>248181096628.87</v>
      </c>
      <c r="P21" s="26">
        <f t="shared" ref="P21:P46" si="7">(O21/$O$47)</f>
        <v>0.42457650382872925</v>
      </c>
      <c r="Q21" s="44">
        <v>221909005915.54999</v>
      </c>
      <c r="R21" s="26">
        <f t="shared" ref="R21:R46" si="8">(Q21/$Q$47)</f>
        <v>0.42225569816408515</v>
      </c>
      <c r="S21" s="28">
        <f t="shared" ref="S21:S47" si="9">((Q21-O21)/O21)</f>
        <v>-0.10585854873792942</v>
      </c>
      <c r="T21" s="29">
        <f t="shared" ref="T21:T46" si="10">(K21/Q21)</f>
        <v>1.5742967714566275E-3</v>
      </c>
      <c r="U21" s="29">
        <f t="shared" ref="U21:U46" si="11">L21/Q21</f>
        <v>2.2402363470060693E-3</v>
      </c>
      <c r="V21" s="30">
        <f t="shared" ref="V21:V46" si="12">Q21/AA21</f>
        <v>105.81878638054586</v>
      </c>
      <c r="W21" s="30">
        <f t="shared" ref="W21:W46" si="13">L21/AA21</f>
        <v>0.23705909144576967</v>
      </c>
      <c r="X21" s="21">
        <v>100</v>
      </c>
      <c r="Y21" s="21">
        <v>100</v>
      </c>
      <c r="Z21" s="31">
        <v>88778</v>
      </c>
      <c r="AA21" s="38">
        <v>2097066253.5999999</v>
      </c>
      <c r="AB21" s="46"/>
      <c r="AC21" s="47"/>
      <c r="AD21" s="83"/>
      <c r="AE21" s="10"/>
      <c r="AF21" s="11"/>
      <c r="AG21" s="12"/>
      <c r="AH21" s="12"/>
      <c r="AI21" s="12"/>
      <c r="AJ21" s="13"/>
      <c r="AK21" s="11"/>
      <c r="AL21" s="12"/>
      <c r="AM21" s="12"/>
      <c r="AN21" s="12"/>
      <c r="AO21" s="13"/>
      <c r="AP21" s="11"/>
      <c r="AQ21" s="12"/>
      <c r="AR21" s="12"/>
      <c r="AS21" s="12"/>
      <c r="AT21" s="13"/>
    </row>
    <row r="22" spans="1:46" ht="18" customHeight="1" x14ac:dyDescent="0.35">
      <c r="A22" s="19">
        <v>17</v>
      </c>
      <c r="B22" s="20" t="s">
        <v>58</v>
      </c>
      <c r="C22" s="20" t="s">
        <v>59</v>
      </c>
      <c r="D22" s="21"/>
      <c r="E22" s="21"/>
      <c r="F22" s="21">
        <v>149496704660.10999</v>
      </c>
      <c r="G22" s="21"/>
      <c r="H22" s="21"/>
      <c r="I22" s="21">
        <v>646429050.08000004</v>
      </c>
      <c r="J22" s="21">
        <v>149076014236.10999</v>
      </c>
      <c r="K22" s="21">
        <v>188242470.38</v>
      </c>
      <c r="L22" s="36">
        <v>1371346082.6500001</v>
      </c>
      <c r="M22" s="21">
        <v>149481052625.35001</v>
      </c>
      <c r="N22" s="21">
        <v>-405038389.24000001</v>
      </c>
      <c r="O22" s="43">
        <v>162247079896.98999</v>
      </c>
      <c r="P22" s="26">
        <f t="shared" si="7"/>
        <v>0.2775646448290825</v>
      </c>
      <c r="Q22" s="44">
        <v>149076014236.10999</v>
      </c>
      <c r="R22" s="26">
        <f t="shared" si="8"/>
        <v>0.28366670478774247</v>
      </c>
      <c r="S22" s="28">
        <f t="shared" si="9"/>
        <v>-8.117906139970138E-2</v>
      </c>
      <c r="T22" s="29">
        <f t="shared" si="10"/>
        <v>1.2627280877113959E-3</v>
      </c>
      <c r="U22" s="29">
        <f t="shared" si="11"/>
        <v>9.198972012211374E-3</v>
      </c>
      <c r="V22" s="30">
        <f t="shared" si="12"/>
        <v>100.01219012407168</v>
      </c>
      <c r="W22" s="30">
        <f t="shared" si="13"/>
        <v>0.92000933783129824</v>
      </c>
      <c r="X22" s="21">
        <v>100</v>
      </c>
      <c r="Y22" s="21">
        <v>100</v>
      </c>
      <c r="Z22" s="31">
        <v>21675</v>
      </c>
      <c r="AA22" s="38">
        <v>1490578439</v>
      </c>
      <c r="AB22" s="46"/>
      <c r="AC22" s="47"/>
      <c r="AD22" s="83"/>
      <c r="AE22" s="10"/>
      <c r="AF22" s="11"/>
      <c r="AG22" s="12"/>
      <c r="AH22" s="12"/>
      <c r="AI22" s="12"/>
      <c r="AJ22" s="13"/>
      <c r="AK22" s="11"/>
      <c r="AL22" s="12"/>
      <c r="AM22" s="12"/>
      <c r="AN22" s="12"/>
      <c r="AO22" s="13"/>
      <c r="AP22" s="11"/>
      <c r="AQ22" s="12"/>
      <c r="AR22" s="12"/>
      <c r="AS22" s="12"/>
      <c r="AT22" s="13"/>
    </row>
    <row r="23" spans="1:46" ht="18" customHeight="1" x14ac:dyDescent="0.35">
      <c r="A23" s="19">
        <v>18</v>
      </c>
      <c r="B23" s="20" t="s">
        <v>36</v>
      </c>
      <c r="C23" s="20" t="s">
        <v>60</v>
      </c>
      <c r="D23" s="21"/>
      <c r="E23" s="21"/>
      <c r="F23" s="21">
        <v>6043272386</v>
      </c>
      <c r="G23" s="21"/>
      <c r="H23" s="37"/>
      <c r="I23" s="21">
        <v>5380256502</v>
      </c>
      <c r="J23" s="21">
        <v>6043272386</v>
      </c>
      <c r="K23" s="21">
        <v>10429706</v>
      </c>
      <c r="L23" s="36">
        <v>40944073</v>
      </c>
      <c r="M23" s="21">
        <v>11423528887.969999</v>
      </c>
      <c r="N23" s="21">
        <v>-104818459.66</v>
      </c>
      <c r="O23" s="43">
        <v>12042407659</v>
      </c>
      <c r="P23" s="26">
        <f t="shared" si="7"/>
        <v>2.0601582517722521E-2</v>
      </c>
      <c r="Q23" s="44">
        <v>11318710428</v>
      </c>
      <c r="R23" s="26">
        <f t="shared" si="8"/>
        <v>2.1537611573597435E-2</v>
      </c>
      <c r="S23" s="28">
        <f t="shared" si="9"/>
        <v>-6.0095725995385853E-2</v>
      </c>
      <c r="T23" s="29">
        <f t="shared" si="10"/>
        <v>9.2145709233794001E-4</v>
      </c>
      <c r="U23" s="29">
        <f t="shared" si="11"/>
        <v>3.6173796706304431E-3</v>
      </c>
      <c r="V23" s="30">
        <f t="shared" si="12"/>
        <v>1.0702904234128066</v>
      </c>
      <c r="W23" s="30">
        <f t="shared" si="13"/>
        <v>3.8716468193239358E-3</v>
      </c>
      <c r="X23" s="45">
        <v>1</v>
      </c>
      <c r="Y23" s="21">
        <v>1</v>
      </c>
      <c r="Z23" s="31">
        <v>3825</v>
      </c>
      <c r="AA23" s="38">
        <v>10575363640</v>
      </c>
      <c r="AB23" s="46"/>
      <c r="AC23" s="47"/>
      <c r="AD23" s="83"/>
      <c r="AE23" s="10"/>
      <c r="AF23" s="11"/>
      <c r="AG23" s="12"/>
      <c r="AH23" s="12"/>
      <c r="AI23" s="12"/>
      <c r="AJ23" s="13"/>
      <c r="AK23" s="11"/>
      <c r="AL23" s="12"/>
      <c r="AM23" s="12"/>
      <c r="AN23" s="12"/>
      <c r="AO23" s="13"/>
      <c r="AP23" s="11"/>
      <c r="AQ23" s="12"/>
      <c r="AR23" s="12"/>
      <c r="AS23" s="12"/>
      <c r="AT23" s="13"/>
    </row>
    <row r="24" spans="1:46" ht="18" customHeight="1" x14ac:dyDescent="0.35">
      <c r="A24" s="19">
        <v>19</v>
      </c>
      <c r="B24" s="20" t="s">
        <v>61</v>
      </c>
      <c r="C24" s="20" t="s">
        <v>62</v>
      </c>
      <c r="D24" s="21"/>
      <c r="E24" s="21"/>
      <c r="F24" s="21">
        <v>734355079.87</v>
      </c>
      <c r="G24" s="21"/>
      <c r="H24" s="21"/>
      <c r="I24" s="37">
        <v>3401051.15</v>
      </c>
      <c r="J24" s="35">
        <v>737756131.01999998</v>
      </c>
      <c r="K24" s="21">
        <v>1322599.8899999999</v>
      </c>
      <c r="L24" s="87">
        <v>213363.26</v>
      </c>
      <c r="M24" s="21">
        <v>737756131.01999998</v>
      </c>
      <c r="N24" s="35">
        <v>35327397.68</v>
      </c>
      <c r="O24" s="43">
        <v>722566720.15999997</v>
      </c>
      <c r="P24" s="26">
        <f t="shared" si="7"/>
        <v>1.2361330334811544E-3</v>
      </c>
      <c r="Q24" s="44">
        <v>702428733.34000003</v>
      </c>
      <c r="R24" s="26">
        <f t="shared" si="8"/>
        <v>1.3366043166354049E-3</v>
      </c>
      <c r="S24" s="28">
        <f t="shared" si="9"/>
        <v>-2.7870072421188625E-2</v>
      </c>
      <c r="T24" s="29">
        <f t="shared" si="10"/>
        <v>1.8828954842310178E-3</v>
      </c>
      <c r="U24" s="29">
        <f t="shared" si="11"/>
        <v>3.037507577252321E-4</v>
      </c>
      <c r="V24" s="30">
        <f t="shared" si="12"/>
        <v>100.59715003576774</v>
      </c>
      <c r="W24" s="30">
        <f t="shared" si="13"/>
        <v>3.055646054836331E-2</v>
      </c>
      <c r="X24" s="21">
        <v>100</v>
      </c>
      <c r="Y24" s="21">
        <v>100</v>
      </c>
      <c r="Z24" s="31">
        <v>743</v>
      </c>
      <c r="AA24" s="38">
        <v>6982590.79</v>
      </c>
      <c r="AB24" s="46"/>
      <c r="AC24" s="47"/>
      <c r="AD24" s="83"/>
      <c r="AE24" s="10"/>
      <c r="AF24" s="11"/>
      <c r="AG24" s="12"/>
      <c r="AH24" s="12"/>
      <c r="AI24" s="12"/>
      <c r="AJ24" s="13"/>
      <c r="AK24" s="11"/>
      <c r="AL24" s="12"/>
      <c r="AM24" s="12"/>
      <c r="AN24" s="12"/>
      <c r="AO24" s="13"/>
      <c r="AP24" s="11"/>
      <c r="AQ24" s="12"/>
      <c r="AR24" s="12"/>
      <c r="AS24" s="12"/>
      <c r="AT24" s="13"/>
    </row>
    <row r="25" spans="1:46" ht="18" customHeight="1" x14ac:dyDescent="0.35">
      <c r="A25" s="19">
        <v>20</v>
      </c>
      <c r="B25" s="34" t="s">
        <v>38</v>
      </c>
      <c r="C25" s="20" t="s">
        <v>63</v>
      </c>
      <c r="D25" s="21"/>
      <c r="E25" s="21"/>
      <c r="F25" s="21">
        <v>22444030671.900002</v>
      </c>
      <c r="G25" s="21"/>
      <c r="H25" s="21"/>
      <c r="I25" s="21">
        <v>37306296831.019997</v>
      </c>
      <c r="J25" s="21">
        <v>22444030671.900002</v>
      </c>
      <c r="K25" s="21">
        <v>96043358.5</v>
      </c>
      <c r="L25" s="36">
        <v>137447764.86000001</v>
      </c>
      <c r="M25" s="21">
        <v>59022108717</v>
      </c>
      <c r="N25" s="21">
        <v>-116364853</v>
      </c>
      <c r="O25" s="43">
        <v>67988517736</v>
      </c>
      <c r="P25" s="26">
        <f t="shared" si="7"/>
        <v>0.11631154649951093</v>
      </c>
      <c r="Q25" s="44">
        <v>58905743864</v>
      </c>
      <c r="R25" s="26">
        <f t="shared" si="8"/>
        <v>0.11208777173574429</v>
      </c>
      <c r="S25" s="28">
        <f t="shared" si="9"/>
        <v>-0.1335927620494462</v>
      </c>
      <c r="T25" s="29">
        <f t="shared" si="10"/>
        <v>1.630458291499422E-3</v>
      </c>
      <c r="U25" s="29">
        <f t="shared" si="11"/>
        <v>2.3333508049289001E-3</v>
      </c>
      <c r="V25" s="30">
        <f t="shared" si="12"/>
        <v>0.99999585549774672</v>
      </c>
      <c r="W25" s="30">
        <f t="shared" si="13"/>
        <v>2.3333411343512312E-3</v>
      </c>
      <c r="X25" s="21">
        <v>1</v>
      </c>
      <c r="Y25" s="21">
        <v>1</v>
      </c>
      <c r="Z25" s="31">
        <v>75664</v>
      </c>
      <c r="AA25" s="38">
        <v>58905988000</v>
      </c>
      <c r="AB25" s="46"/>
      <c r="AC25" s="47"/>
      <c r="AD25" s="83"/>
      <c r="AE25" s="10"/>
      <c r="AF25" s="11"/>
      <c r="AG25" s="12"/>
      <c r="AH25" s="12"/>
      <c r="AI25" s="12"/>
      <c r="AJ25" s="13"/>
      <c r="AK25" s="11"/>
      <c r="AL25" s="12"/>
      <c r="AM25" s="12"/>
      <c r="AN25" s="12"/>
      <c r="AO25" s="13"/>
      <c r="AP25" s="11"/>
      <c r="AQ25" s="12"/>
      <c r="AR25" s="12"/>
      <c r="AS25" s="12"/>
      <c r="AT25" s="13"/>
    </row>
    <row r="26" spans="1:46" ht="18" customHeight="1" x14ac:dyDescent="0.35">
      <c r="A26" s="19">
        <v>21</v>
      </c>
      <c r="B26" s="20" t="s">
        <v>42</v>
      </c>
      <c r="C26" s="20" t="s">
        <v>64</v>
      </c>
      <c r="D26" s="21"/>
      <c r="E26" s="21"/>
      <c r="F26" s="21">
        <v>901006914.05999994</v>
      </c>
      <c r="G26" s="21"/>
      <c r="H26" s="21"/>
      <c r="I26" s="21">
        <v>240885781.87</v>
      </c>
      <c r="J26" s="21">
        <v>1121077241.9300001</v>
      </c>
      <c r="K26" s="21">
        <v>1670630.87</v>
      </c>
      <c r="L26" s="36">
        <v>2955417.77</v>
      </c>
      <c r="M26" s="21">
        <v>1141892695.6199999</v>
      </c>
      <c r="N26" s="21">
        <v>6757959.3399999999</v>
      </c>
      <c r="O26" s="43">
        <v>1188937709.54</v>
      </c>
      <c r="P26" s="26">
        <f t="shared" si="7"/>
        <v>2.0339785053875431E-3</v>
      </c>
      <c r="Q26" s="44">
        <v>1135134736.28</v>
      </c>
      <c r="R26" s="26">
        <f t="shared" si="8"/>
        <v>2.1599714198198235E-3</v>
      </c>
      <c r="S26" s="28">
        <f t="shared" si="9"/>
        <v>-4.5252979048680662E-2</v>
      </c>
      <c r="T26" s="29">
        <f t="shared" si="10"/>
        <v>1.4717467597502108E-3</v>
      </c>
      <c r="U26" s="29">
        <f t="shared" si="11"/>
        <v>2.6035832360177171E-3</v>
      </c>
      <c r="V26" s="30">
        <f t="shared" si="12"/>
        <v>10.0004983663822</v>
      </c>
      <c r="W26" s="30">
        <f t="shared" si="13"/>
        <v>2.6037129898535256E-2</v>
      </c>
      <c r="X26" s="21">
        <v>10</v>
      </c>
      <c r="Y26" s="21">
        <v>10</v>
      </c>
      <c r="Z26" s="31">
        <v>1229</v>
      </c>
      <c r="AA26" s="38">
        <v>113507816.78</v>
      </c>
      <c r="AB26" s="46"/>
      <c r="AC26" s="47"/>
      <c r="AD26" s="5"/>
      <c r="AE26" s="40"/>
      <c r="AF26" s="11"/>
      <c r="AG26" s="12"/>
      <c r="AH26" s="12"/>
      <c r="AI26" s="12"/>
      <c r="AJ26" s="13"/>
      <c r="AK26" s="11"/>
      <c r="AL26" s="12"/>
      <c r="AM26" s="12"/>
      <c r="AN26" s="12"/>
      <c r="AO26" s="13"/>
      <c r="AP26" s="11"/>
      <c r="AQ26" s="12"/>
      <c r="AR26" s="12"/>
      <c r="AS26" s="12"/>
      <c r="AT26" s="13"/>
    </row>
    <row r="27" spans="1:46" ht="18" customHeight="1" x14ac:dyDescent="0.35">
      <c r="A27" s="19">
        <v>22</v>
      </c>
      <c r="B27" s="20" t="s">
        <v>65</v>
      </c>
      <c r="C27" s="20" t="s">
        <v>66</v>
      </c>
      <c r="D27" s="21"/>
      <c r="E27" s="21"/>
      <c r="F27" s="21">
        <v>8640658992.7099991</v>
      </c>
      <c r="G27" s="21"/>
      <c r="H27" s="21"/>
      <c r="I27" s="21">
        <v>12402670018.620001</v>
      </c>
      <c r="J27" s="21">
        <v>8640658992.7099991</v>
      </c>
      <c r="K27" s="21">
        <v>27765141.25</v>
      </c>
      <c r="L27" s="36">
        <v>57083624.689999998</v>
      </c>
      <c r="M27" s="21">
        <v>21043329011.330002</v>
      </c>
      <c r="N27" s="21">
        <v>125016392.39</v>
      </c>
      <c r="O27" s="43">
        <v>23294759296.23</v>
      </c>
      <c r="P27" s="26">
        <f t="shared" si="7"/>
        <v>3.9851574490845441E-2</v>
      </c>
      <c r="Q27" s="44">
        <v>20918312618.939999</v>
      </c>
      <c r="R27" s="26">
        <f t="shared" si="8"/>
        <v>3.9804047892885226E-2</v>
      </c>
      <c r="S27" s="28">
        <f t="shared" si="9"/>
        <v>-0.10201636544381906</v>
      </c>
      <c r="T27" s="29">
        <f t="shared" si="10"/>
        <v>1.3273126640654896E-3</v>
      </c>
      <c r="U27" s="29">
        <f t="shared" si="11"/>
        <v>2.7288828563693497E-3</v>
      </c>
      <c r="V27" s="30">
        <f t="shared" si="12"/>
        <v>1.0027013098340107</v>
      </c>
      <c r="W27" s="30">
        <f t="shared" si="13"/>
        <v>2.7362544144651233E-3</v>
      </c>
      <c r="X27" s="21">
        <v>1</v>
      </c>
      <c r="Y27" s="21">
        <v>1</v>
      </c>
      <c r="Z27" s="88">
        <v>18230</v>
      </c>
      <c r="AA27" s="57">
        <v>20861958006.619999</v>
      </c>
      <c r="AB27" s="46"/>
      <c r="AC27" s="47"/>
      <c r="AD27" s="47"/>
      <c r="AE27" s="48"/>
      <c r="AF27" s="11"/>
      <c r="AG27" s="12"/>
      <c r="AH27" s="12"/>
      <c r="AI27" s="12"/>
      <c r="AJ27" s="13"/>
      <c r="AK27" s="11"/>
      <c r="AL27" s="12"/>
      <c r="AM27" s="12"/>
      <c r="AN27" s="12"/>
      <c r="AO27" s="13"/>
      <c r="AP27" s="11"/>
      <c r="AQ27" s="12"/>
      <c r="AR27" s="12"/>
      <c r="AS27" s="12"/>
      <c r="AT27" s="13"/>
    </row>
    <row r="28" spans="1:46" ht="16.5" customHeight="1" x14ac:dyDescent="0.3">
      <c r="A28" s="19">
        <v>23</v>
      </c>
      <c r="B28" s="20" t="s">
        <v>67</v>
      </c>
      <c r="C28" s="20" t="s">
        <v>68</v>
      </c>
      <c r="D28" s="21"/>
      <c r="E28" s="21"/>
      <c r="F28" s="21">
        <v>3096712209.5900002</v>
      </c>
      <c r="G28" s="21"/>
      <c r="H28" s="21"/>
      <c r="I28" s="21">
        <v>859562376.5</v>
      </c>
      <c r="J28" s="21">
        <v>3956274586.0799999</v>
      </c>
      <c r="K28" s="21">
        <v>6142558.2699999996</v>
      </c>
      <c r="L28" s="36">
        <v>5442985.1399999997</v>
      </c>
      <c r="M28" s="21">
        <v>3956274586.0799999</v>
      </c>
      <c r="N28" s="21">
        <v>32899272.57</v>
      </c>
      <c r="O28" s="43">
        <v>4679137186.4200001</v>
      </c>
      <c r="P28" s="26">
        <f t="shared" si="7"/>
        <v>8.0048470029771817E-3</v>
      </c>
      <c r="Q28" s="44">
        <v>3950132027.8099999</v>
      </c>
      <c r="R28" s="26">
        <f t="shared" si="8"/>
        <v>7.5164401298701165E-3</v>
      </c>
      <c r="S28" s="28">
        <f t="shared" si="9"/>
        <v>-0.15579905644266026</v>
      </c>
      <c r="T28" s="29">
        <f t="shared" si="10"/>
        <v>1.5550260666617533E-3</v>
      </c>
      <c r="U28" s="29">
        <f t="shared" si="11"/>
        <v>1.3779248647082956E-3</v>
      </c>
      <c r="V28" s="30">
        <f t="shared" si="12"/>
        <v>99.844741000908812</v>
      </c>
      <c r="W28" s="30">
        <f t="shared" si="13"/>
        <v>0.13757855123551208</v>
      </c>
      <c r="X28" s="21">
        <v>100</v>
      </c>
      <c r="Y28" s="21">
        <v>100</v>
      </c>
      <c r="Z28" s="31">
        <v>639</v>
      </c>
      <c r="AA28" s="38">
        <v>39562745</v>
      </c>
      <c r="AB28" s="89"/>
      <c r="AC28" s="90"/>
      <c r="AD28" s="91"/>
      <c r="AE28" s="91"/>
      <c r="AF28" s="11"/>
      <c r="AG28" s="12"/>
      <c r="AH28" s="12"/>
      <c r="AI28" s="12"/>
      <c r="AJ28" s="13"/>
      <c r="AK28" s="11"/>
      <c r="AL28" s="12"/>
      <c r="AM28" s="12"/>
      <c r="AN28" s="12"/>
      <c r="AO28" s="13"/>
      <c r="AP28" s="11"/>
      <c r="AQ28" s="12"/>
      <c r="AR28" s="12"/>
      <c r="AS28" s="12"/>
      <c r="AT28" s="13"/>
    </row>
    <row r="29" spans="1:46" ht="18" customHeight="1" x14ac:dyDescent="0.35">
      <c r="A29" s="19">
        <v>24</v>
      </c>
      <c r="B29" s="20" t="s">
        <v>69</v>
      </c>
      <c r="C29" s="20" t="s">
        <v>70</v>
      </c>
      <c r="D29" s="21"/>
      <c r="E29" s="21"/>
      <c r="F29" s="35">
        <v>3202229626.98</v>
      </c>
      <c r="G29" s="21"/>
      <c r="H29" s="21"/>
      <c r="I29" s="21">
        <v>2148110926.3499999</v>
      </c>
      <c r="J29" s="35">
        <v>3202229626.98</v>
      </c>
      <c r="K29" s="21">
        <v>3227780.79</v>
      </c>
      <c r="L29" s="36">
        <v>14841309.800000001</v>
      </c>
      <c r="M29" s="21">
        <v>5350340553.3299999</v>
      </c>
      <c r="N29" s="21">
        <v>17633973.530000001</v>
      </c>
      <c r="O29" s="43">
        <v>6385780122.2600002</v>
      </c>
      <c r="P29" s="26">
        <f t="shared" si="7"/>
        <v>1.0924491169376016E-2</v>
      </c>
      <c r="Q29" s="44">
        <v>5332706579.8000002</v>
      </c>
      <c r="R29" s="26">
        <f t="shared" si="8"/>
        <v>1.0147248105895238E-2</v>
      </c>
      <c r="S29" s="28">
        <f t="shared" si="9"/>
        <v>-0.16490914536645607</v>
      </c>
      <c r="T29" s="29">
        <f t="shared" si="10"/>
        <v>6.0528002838683393E-4</v>
      </c>
      <c r="U29" s="29">
        <f t="shared" si="11"/>
        <v>2.7830726438649498E-3</v>
      </c>
      <c r="V29" s="30">
        <f t="shared" si="12"/>
        <v>99.070732644506464</v>
      </c>
      <c r="W29" s="30">
        <f t="shared" si="13"/>
        <v>0.27572104583058421</v>
      </c>
      <c r="X29" s="21">
        <v>100</v>
      </c>
      <c r="Y29" s="21">
        <v>100</v>
      </c>
      <c r="Z29" s="31">
        <v>5186</v>
      </c>
      <c r="AA29" s="38">
        <v>53827265</v>
      </c>
      <c r="AB29" s="46"/>
      <c r="AC29" s="47"/>
      <c r="AD29" s="83"/>
      <c r="AE29" s="10"/>
      <c r="AF29" s="11"/>
      <c r="AG29" s="12"/>
      <c r="AH29" s="12"/>
      <c r="AI29" s="12"/>
      <c r="AJ29" s="13"/>
      <c r="AK29" s="11"/>
      <c r="AL29" s="12"/>
      <c r="AM29" s="12"/>
      <c r="AN29" s="12"/>
      <c r="AO29" s="13"/>
      <c r="AP29" s="11"/>
      <c r="AQ29" s="12"/>
      <c r="AR29" s="12"/>
      <c r="AS29" s="12"/>
      <c r="AT29" s="13"/>
    </row>
    <row r="30" spans="1:46" ht="18" customHeight="1" x14ac:dyDescent="0.35">
      <c r="A30" s="19">
        <v>25</v>
      </c>
      <c r="B30" s="34" t="s">
        <v>49</v>
      </c>
      <c r="C30" s="34" t="s">
        <v>71</v>
      </c>
      <c r="D30" s="37"/>
      <c r="E30" s="21"/>
      <c r="F30" s="21">
        <v>1119531628.3</v>
      </c>
      <c r="G30" s="21"/>
      <c r="H30" s="37"/>
      <c r="I30" s="21">
        <v>30906937.510000002</v>
      </c>
      <c r="J30" s="21">
        <v>1119531628.3</v>
      </c>
      <c r="K30" s="21">
        <v>1626721.47</v>
      </c>
      <c r="L30" s="36">
        <v>1959810.3</v>
      </c>
      <c r="M30" s="21">
        <v>1150438565.8099999</v>
      </c>
      <c r="N30" s="21">
        <v>1191508.9099999999</v>
      </c>
      <c r="O30" s="43">
        <v>1317320996.48</v>
      </c>
      <c r="P30" s="26">
        <f t="shared" si="7"/>
        <v>2.253610571888312E-3</v>
      </c>
      <c r="Q30" s="44">
        <v>1136156767.3299999</v>
      </c>
      <c r="R30" s="26">
        <f t="shared" si="8"/>
        <v>2.1619161738543999E-3</v>
      </c>
      <c r="S30" s="28">
        <f t="shared" si="9"/>
        <v>-0.13752474122411104</v>
      </c>
      <c r="T30" s="29">
        <f t="shared" si="10"/>
        <v>1.431775540819812E-3</v>
      </c>
      <c r="U30" s="29">
        <f t="shared" si="11"/>
        <v>1.7249470815595359E-3</v>
      </c>
      <c r="V30" s="30">
        <f t="shared" si="12"/>
        <v>10.932960525882132</v>
      </c>
      <c r="W30" s="30">
        <f t="shared" si="13"/>
        <v>1.8858778351925991E-2</v>
      </c>
      <c r="X30" s="21">
        <v>10</v>
      </c>
      <c r="Y30" s="21">
        <v>10</v>
      </c>
      <c r="Z30" s="31">
        <v>311</v>
      </c>
      <c r="AA30" s="38">
        <v>103920321</v>
      </c>
      <c r="AB30" s="46"/>
      <c r="AC30" s="47"/>
      <c r="AD30" s="83"/>
      <c r="AE30" s="10"/>
      <c r="AF30" s="11"/>
      <c r="AG30" s="12"/>
      <c r="AH30" s="12"/>
      <c r="AI30" s="12"/>
      <c r="AJ30" s="13"/>
      <c r="AK30" s="11"/>
      <c r="AL30" s="12"/>
      <c r="AM30" s="12"/>
      <c r="AN30" s="12"/>
      <c r="AO30" s="13"/>
      <c r="AP30" s="11"/>
      <c r="AQ30" s="12"/>
      <c r="AR30" s="12"/>
      <c r="AS30" s="12"/>
      <c r="AT30" s="13"/>
    </row>
    <row r="31" spans="1:46" ht="18" customHeight="1" x14ac:dyDescent="0.35">
      <c r="A31" s="19">
        <v>26</v>
      </c>
      <c r="B31" s="34" t="s">
        <v>32</v>
      </c>
      <c r="C31" s="34" t="s">
        <v>72</v>
      </c>
      <c r="D31" s="21"/>
      <c r="E31" s="21"/>
      <c r="F31" s="21">
        <v>2048996590.24</v>
      </c>
      <c r="G31" s="21"/>
      <c r="H31" s="21"/>
      <c r="I31" s="21">
        <v>5014517.54</v>
      </c>
      <c r="J31" s="21">
        <v>2054292282.5599999</v>
      </c>
      <c r="K31" s="21">
        <v>3151079.04</v>
      </c>
      <c r="L31" s="36">
        <v>2748352.82</v>
      </c>
      <c r="M31" s="21">
        <v>2054292282.5599999</v>
      </c>
      <c r="N31" s="21">
        <v>13950518.039999999</v>
      </c>
      <c r="O31" s="25">
        <v>2107403626.29</v>
      </c>
      <c r="P31" s="26">
        <f t="shared" si="7"/>
        <v>3.6052466362666178E-3</v>
      </c>
      <c r="Q31" s="27">
        <v>2040341764.51</v>
      </c>
      <c r="R31" s="26">
        <f t="shared" si="8"/>
        <v>3.8824288933743531E-3</v>
      </c>
      <c r="S31" s="28">
        <f t="shared" si="9"/>
        <v>-3.1822030171818443E-2</v>
      </c>
      <c r="T31" s="29">
        <f t="shared" si="10"/>
        <v>1.5443878544321961E-3</v>
      </c>
      <c r="U31" s="29">
        <f t="shared" si="11"/>
        <v>1.3470061083908818E-3</v>
      </c>
      <c r="V31" s="30">
        <f t="shared" si="12"/>
        <v>99.999999975984423</v>
      </c>
      <c r="W31" s="30">
        <f t="shared" si="13"/>
        <v>0.13470061080673904</v>
      </c>
      <c r="X31" s="92">
        <v>100</v>
      </c>
      <c r="Y31" s="92">
        <v>100</v>
      </c>
      <c r="Z31" s="31">
        <v>853</v>
      </c>
      <c r="AA31" s="38">
        <v>20403417.649999999</v>
      </c>
      <c r="AB31" s="46"/>
      <c r="AC31" s="47"/>
      <c r="AD31" s="83"/>
      <c r="AE31" s="10"/>
      <c r="AF31" s="11"/>
      <c r="AG31" s="12"/>
      <c r="AH31" s="12"/>
      <c r="AI31" s="12"/>
      <c r="AJ31" s="13"/>
      <c r="AK31" s="11"/>
      <c r="AL31" s="12"/>
      <c r="AM31" s="12"/>
      <c r="AN31" s="12"/>
      <c r="AO31" s="13"/>
      <c r="AP31" s="11"/>
      <c r="AQ31" s="12"/>
      <c r="AR31" s="12"/>
      <c r="AS31" s="12"/>
      <c r="AT31" s="13"/>
    </row>
    <row r="32" spans="1:46" ht="16.5" customHeight="1" x14ac:dyDescent="0.3">
      <c r="A32" s="19">
        <v>27</v>
      </c>
      <c r="B32" s="20" t="s">
        <v>47</v>
      </c>
      <c r="C32" s="20" t="s">
        <v>73</v>
      </c>
      <c r="D32" s="21"/>
      <c r="E32" s="21"/>
      <c r="F32" s="21">
        <v>7295364446.3299999</v>
      </c>
      <c r="G32" s="21"/>
      <c r="H32" s="21"/>
      <c r="I32" s="21">
        <v>94994728.510000005</v>
      </c>
      <c r="J32" s="21">
        <v>7295364446.3299999</v>
      </c>
      <c r="K32" s="23">
        <v>10281701.109999999</v>
      </c>
      <c r="L32" s="36">
        <v>17138432.52</v>
      </c>
      <c r="M32" s="21">
        <v>7390359174.8400002</v>
      </c>
      <c r="N32" s="21">
        <v>168243236.53999999</v>
      </c>
      <c r="O32" s="43">
        <v>7675350443.54</v>
      </c>
      <c r="P32" s="26">
        <f t="shared" si="7"/>
        <v>1.3130627196202897E-2</v>
      </c>
      <c r="Q32" s="44">
        <v>7222115938.3000002</v>
      </c>
      <c r="R32" s="26">
        <f t="shared" si="8"/>
        <v>1.3742477891633591E-2</v>
      </c>
      <c r="S32" s="28">
        <f t="shared" si="9"/>
        <v>-5.9050659455095897E-2</v>
      </c>
      <c r="T32" s="29">
        <f t="shared" si="10"/>
        <v>1.4236411043299022E-3</v>
      </c>
      <c r="U32" s="29">
        <f t="shared" si="11"/>
        <v>2.3730486558810604E-3</v>
      </c>
      <c r="V32" s="30">
        <f t="shared" si="12"/>
        <v>99.893619433424192</v>
      </c>
      <c r="W32" s="30">
        <f t="shared" si="13"/>
        <v>0.23705241932758145</v>
      </c>
      <c r="X32" s="21">
        <v>100</v>
      </c>
      <c r="Y32" s="21">
        <v>100</v>
      </c>
      <c r="Z32" s="31">
        <v>5237</v>
      </c>
      <c r="AA32" s="38">
        <v>72298070.480000004</v>
      </c>
      <c r="AB32" s="93"/>
      <c r="AC32" s="50"/>
      <c r="AD32" s="10"/>
      <c r="AE32" s="10"/>
      <c r="AF32" s="11"/>
      <c r="AG32" s="12"/>
      <c r="AH32" s="12"/>
      <c r="AI32" s="12"/>
      <c r="AJ32" s="13"/>
      <c r="AK32" s="11"/>
      <c r="AL32" s="12"/>
      <c r="AM32" s="12"/>
      <c r="AN32" s="12"/>
      <c r="AO32" s="13"/>
      <c r="AP32" s="11"/>
      <c r="AQ32" s="12"/>
      <c r="AR32" s="12"/>
      <c r="AS32" s="12"/>
      <c r="AT32" s="13"/>
    </row>
    <row r="33" spans="1:46" ht="16.5" customHeight="1" x14ac:dyDescent="0.3">
      <c r="A33" s="19">
        <v>28</v>
      </c>
      <c r="B33" s="20" t="s">
        <v>74</v>
      </c>
      <c r="C33" s="20" t="s">
        <v>75</v>
      </c>
      <c r="D33" s="21"/>
      <c r="E33" s="21"/>
      <c r="F33" s="23">
        <v>5734076050.6499996</v>
      </c>
      <c r="G33" s="21">
        <v>904046679.00999999</v>
      </c>
      <c r="H33" s="21"/>
      <c r="I33" s="21">
        <v>1108736097.98</v>
      </c>
      <c r="J33" s="21">
        <v>7746858827.6400003</v>
      </c>
      <c r="K33" s="21">
        <v>7853953.8099999996</v>
      </c>
      <c r="L33" s="36">
        <v>19296473.190000001</v>
      </c>
      <c r="M33" s="21">
        <v>7746858827.6400003</v>
      </c>
      <c r="N33" s="21">
        <v>39677956.549999997</v>
      </c>
      <c r="O33" s="43">
        <v>8671744537.2199993</v>
      </c>
      <c r="P33" s="26">
        <f t="shared" si="7"/>
        <v>1.4835211173293108E-2</v>
      </c>
      <c r="Q33" s="44">
        <v>7707180871.1899996</v>
      </c>
      <c r="R33" s="26">
        <f t="shared" si="8"/>
        <v>1.4665475275391549E-2</v>
      </c>
      <c r="S33" s="28">
        <f t="shared" si="9"/>
        <v>-0.11123063668331043</v>
      </c>
      <c r="T33" s="29">
        <f t="shared" si="10"/>
        <v>1.019043660874581E-3</v>
      </c>
      <c r="U33" s="29">
        <f t="shared" si="11"/>
        <v>2.5037005764496348E-3</v>
      </c>
      <c r="V33" s="30">
        <f t="shared" si="12"/>
        <v>1.6199832071630429</v>
      </c>
      <c r="W33" s="30">
        <f t="shared" si="13"/>
        <v>4.0559528896128389E-3</v>
      </c>
      <c r="X33" s="37">
        <v>100</v>
      </c>
      <c r="Y33" s="37">
        <v>100</v>
      </c>
      <c r="Z33" s="31">
        <v>2931</v>
      </c>
      <c r="AA33" s="183">
        <v>4757568373</v>
      </c>
      <c r="AB33" s="18"/>
      <c r="AC33" s="10"/>
      <c r="AD33" s="10"/>
      <c r="AE33" s="10"/>
      <c r="AF33" s="11"/>
      <c r="AG33" s="12"/>
      <c r="AH33" s="12"/>
      <c r="AI33" s="12"/>
      <c r="AJ33" s="13"/>
      <c r="AK33" s="11"/>
      <c r="AL33" s="12"/>
      <c r="AM33" s="12"/>
      <c r="AN33" s="12"/>
      <c r="AO33" s="13"/>
      <c r="AP33" s="11"/>
      <c r="AQ33" s="12"/>
      <c r="AR33" s="12"/>
      <c r="AS33" s="12"/>
      <c r="AT33" s="13"/>
    </row>
    <row r="34" spans="1:46" ht="16.5" customHeight="1" x14ac:dyDescent="0.3">
      <c r="A34" s="19">
        <v>29</v>
      </c>
      <c r="B34" s="20" t="s">
        <v>74</v>
      </c>
      <c r="C34" s="20" t="s">
        <v>76</v>
      </c>
      <c r="D34" s="21"/>
      <c r="E34" s="21"/>
      <c r="F34" s="21">
        <v>134205500.58</v>
      </c>
      <c r="G34" s="21"/>
      <c r="H34" s="21"/>
      <c r="I34" s="35">
        <v>33070861.32</v>
      </c>
      <c r="J34" s="21">
        <v>167276361.90000001</v>
      </c>
      <c r="K34" s="21">
        <v>172307.88</v>
      </c>
      <c r="L34" s="36">
        <v>464163.5</v>
      </c>
      <c r="M34" s="21">
        <v>167276361.90000001</v>
      </c>
      <c r="N34" s="21">
        <v>897356.39</v>
      </c>
      <c r="O34" s="43">
        <v>246997233.66999999</v>
      </c>
      <c r="P34" s="26">
        <f t="shared" si="7"/>
        <v>4.22551206967216E-4</v>
      </c>
      <c r="Q34" s="44">
        <v>166379005.50999999</v>
      </c>
      <c r="R34" s="26">
        <f t="shared" si="8"/>
        <v>3.1659140124401877E-4</v>
      </c>
      <c r="S34" s="28">
        <f t="shared" si="9"/>
        <v>-0.32639324320413149</v>
      </c>
      <c r="T34" s="29">
        <f t="shared" si="10"/>
        <v>1.0356347513427327E-3</v>
      </c>
      <c r="U34" s="29">
        <f t="shared" si="11"/>
        <v>2.789796095830745E-3</v>
      </c>
      <c r="V34" s="30">
        <f t="shared" si="12"/>
        <v>1033409.9721118012</v>
      </c>
      <c r="W34" s="30">
        <f t="shared" si="13"/>
        <v>2883.0031055900622</v>
      </c>
      <c r="X34" s="21">
        <v>100</v>
      </c>
      <c r="Y34" s="21">
        <v>100</v>
      </c>
      <c r="Z34" s="31">
        <v>7</v>
      </c>
      <c r="AA34" s="38">
        <v>161</v>
      </c>
      <c r="AB34" s="18"/>
      <c r="AC34" s="10"/>
      <c r="AD34" s="10"/>
      <c r="AE34" s="10"/>
      <c r="AF34" s="11"/>
      <c r="AG34" s="12"/>
      <c r="AH34" s="12"/>
      <c r="AI34" s="12"/>
      <c r="AJ34" s="13"/>
      <c r="AK34" s="11"/>
      <c r="AL34" s="12"/>
      <c r="AM34" s="12"/>
      <c r="AN34" s="12"/>
      <c r="AO34" s="13"/>
      <c r="AP34" s="11"/>
      <c r="AQ34" s="12"/>
      <c r="AR34" s="12"/>
      <c r="AS34" s="12"/>
      <c r="AT34" s="13"/>
    </row>
    <row r="35" spans="1:46" ht="16.5" customHeight="1" x14ac:dyDescent="0.3">
      <c r="A35" s="19">
        <v>30</v>
      </c>
      <c r="B35" s="20" t="s">
        <v>77</v>
      </c>
      <c r="C35" s="20" t="s">
        <v>78</v>
      </c>
      <c r="D35" s="35"/>
      <c r="E35" s="21"/>
      <c r="F35" s="21">
        <v>3056864565.8400002</v>
      </c>
      <c r="G35" s="21"/>
      <c r="H35" s="21"/>
      <c r="I35" s="21">
        <v>2209722230.3000002</v>
      </c>
      <c r="J35" s="21">
        <v>3056864565.8400002</v>
      </c>
      <c r="K35" s="21">
        <v>8195586.5300000003</v>
      </c>
      <c r="L35" s="36">
        <v>6041761.04</v>
      </c>
      <c r="M35" s="21">
        <v>5266586796.1400003</v>
      </c>
      <c r="N35" s="21">
        <v>15353881</v>
      </c>
      <c r="O35" s="43">
        <v>6086521922.6599998</v>
      </c>
      <c r="P35" s="26">
        <f t="shared" si="7"/>
        <v>1.0412534369063175E-2</v>
      </c>
      <c r="Q35" s="44">
        <v>5251232915.1400003</v>
      </c>
      <c r="R35" s="26">
        <f t="shared" si="8"/>
        <v>9.9922173579945102E-3</v>
      </c>
      <c r="S35" s="28">
        <f t="shared" si="9"/>
        <v>-0.13723584965828106</v>
      </c>
      <c r="T35" s="29">
        <f t="shared" si="10"/>
        <v>1.5606975852034744E-3</v>
      </c>
      <c r="U35" s="29">
        <f t="shared" si="11"/>
        <v>1.1505414323902492E-3</v>
      </c>
      <c r="V35" s="30">
        <f t="shared" si="12"/>
        <v>1.0005048180186029</v>
      </c>
      <c r="W35" s="30">
        <f t="shared" si="13"/>
        <v>1.151122246436469E-3</v>
      </c>
      <c r="X35" s="21">
        <v>1</v>
      </c>
      <c r="Y35" s="21">
        <v>1</v>
      </c>
      <c r="Z35" s="31">
        <v>1364</v>
      </c>
      <c r="AA35" s="38">
        <v>5248583335.6999998</v>
      </c>
      <c r="AB35" s="18"/>
      <c r="AC35" s="10"/>
      <c r="AD35" s="10"/>
      <c r="AE35" s="10"/>
      <c r="AF35" s="11"/>
      <c r="AG35" s="12"/>
      <c r="AH35" s="12"/>
      <c r="AI35" s="12"/>
      <c r="AJ35" s="13"/>
      <c r="AK35" s="11"/>
      <c r="AL35" s="12"/>
      <c r="AM35" s="12"/>
      <c r="AN35" s="12"/>
      <c r="AO35" s="13"/>
      <c r="AP35" s="11"/>
      <c r="AQ35" s="12"/>
      <c r="AR35" s="12"/>
      <c r="AS35" s="12"/>
      <c r="AT35" s="13"/>
    </row>
    <row r="36" spans="1:46" ht="16.5" customHeight="1" x14ac:dyDescent="0.3">
      <c r="A36" s="19">
        <v>31</v>
      </c>
      <c r="B36" s="20" t="s">
        <v>79</v>
      </c>
      <c r="C36" s="20" t="s">
        <v>80</v>
      </c>
      <c r="D36" s="21"/>
      <c r="E36" s="21"/>
      <c r="F36" s="21">
        <v>10551830414.889999</v>
      </c>
      <c r="G36" s="21"/>
      <c r="H36" s="21"/>
      <c r="I36" s="21"/>
      <c r="J36" s="21">
        <v>10551830414.889999</v>
      </c>
      <c r="K36" s="21">
        <v>10859862.01</v>
      </c>
      <c r="L36" s="36">
        <v>20505909.23</v>
      </c>
      <c r="M36" s="21">
        <v>10551830414.889999</v>
      </c>
      <c r="N36" s="21">
        <v>10833558.25</v>
      </c>
      <c r="O36" s="43">
        <v>11437648728.65</v>
      </c>
      <c r="P36" s="26">
        <f t="shared" si="7"/>
        <v>1.9566989489506623E-2</v>
      </c>
      <c r="Q36" s="44">
        <v>10530136994.629999</v>
      </c>
      <c r="R36" s="26">
        <f t="shared" si="8"/>
        <v>2.0037088310526183E-2</v>
      </c>
      <c r="S36" s="28">
        <f t="shared" si="9"/>
        <v>-7.9344256459528043E-2</v>
      </c>
      <c r="T36" s="29">
        <f t="shared" si="10"/>
        <v>1.0313125095654642E-3</v>
      </c>
      <c r="U36" s="29">
        <f t="shared" si="11"/>
        <v>1.9473544589645221E-3</v>
      </c>
      <c r="V36" s="30">
        <f t="shared" si="12"/>
        <v>1.0150451202606996</v>
      </c>
      <c r="W36" s="30">
        <f t="shared" si="13"/>
        <v>1.976652640989853E-3</v>
      </c>
      <c r="X36" s="21">
        <v>1</v>
      </c>
      <c r="Y36" s="21">
        <v>1</v>
      </c>
      <c r="Z36" s="31">
        <v>2583</v>
      </c>
      <c r="AA36" s="38">
        <v>10374058043.77</v>
      </c>
      <c r="AB36" s="9"/>
      <c r="AC36" s="94"/>
      <c r="AD36" s="94"/>
      <c r="AE36" s="94"/>
      <c r="AF36" s="11"/>
      <c r="AG36" s="12"/>
      <c r="AH36" s="12"/>
      <c r="AI36" s="12"/>
      <c r="AJ36" s="13"/>
      <c r="AK36" s="11"/>
      <c r="AL36" s="12"/>
      <c r="AM36" s="12"/>
      <c r="AN36" s="12"/>
      <c r="AO36" s="13"/>
      <c r="AP36" s="11"/>
      <c r="AQ36" s="12"/>
      <c r="AR36" s="12"/>
      <c r="AS36" s="12"/>
      <c r="AT36" s="13"/>
    </row>
    <row r="37" spans="1:46" ht="16.5" customHeight="1" x14ac:dyDescent="0.3">
      <c r="A37" s="19">
        <v>32</v>
      </c>
      <c r="B37" s="20" t="s">
        <v>34</v>
      </c>
      <c r="C37" s="20" t="s">
        <v>81</v>
      </c>
      <c r="D37" s="21"/>
      <c r="E37" s="21"/>
      <c r="F37" s="21">
        <v>539849603.10000002</v>
      </c>
      <c r="G37" s="21"/>
      <c r="H37" s="37"/>
      <c r="I37" s="21">
        <v>7733218</v>
      </c>
      <c r="J37" s="21">
        <v>539849603.10000002</v>
      </c>
      <c r="K37" s="23">
        <v>1250266.6100000001</v>
      </c>
      <c r="L37" s="36">
        <v>226381.15</v>
      </c>
      <c r="M37" s="21">
        <v>547582821.10000002</v>
      </c>
      <c r="N37" s="21">
        <v>-16863742.960000001</v>
      </c>
      <c r="O37" s="43">
        <v>528831027.44999999</v>
      </c>
      <c r="P37" s="26">
        <f t="shared" si="7"/>
        <v>9.0469915638513251E-4</v>
      </c>
      <c r="Q37" s="44">
        <v>530719078.13999999</v>
      </c>
      <c r="R37" s="26">
        <f t="shared" si="8"/>
        <v>1.0098695812025263E-3</v>
      </c>
      <c r="S37" s="28">
        <f t="shared" si="9"/>
        <v>3.5702343319454896E-3</v>
      </c>
      <c r="T37" s="29">
        <f t="shared" si="10"/>
        <v>2.3557973728432434E-3</v>
      </c>
      <c r="U37" s="29">
        <f t="shared" si="11"/>
        <v>4.2655551557218039E-4</v>
      </c>
      <c r="V37" s="30">
        <f t="shared" si="12"/>
        <v>100.47353158867422</v>
      </c>
      <c r="W37" s="30">
        <f t="shared" si="13"/>
        <v>4.2857539068164682E-2</v>
      </c>
      <c r="X37" s="37">
        <v>100</v>
      </c>
      <c r="Y37" s="37">
        <v>100</v>
      </c>
      <c r="Z37" s="31">
        <v>573</v>
      </c>
      <c r="AA37" s="38">
        <v>5282178</v>
      </c>
      <c r="AB37" s="18"/>
      <c r="AC37" s="10"/>
      <c r="AD37" s="10"/>
      <c r="AE37" s="10"/>
      <c r="AF37" s="11"/>
      <c r="AG37" s="12"/>
      <c r="AH37" s="12"/>
      <c r="AI37" s="12"/>
      <c r="AJ37" s="13"/>
      <c r="AK37" s="11"/>
      <c r="AL37" s="12"/>
      <c r="AM37" s="12"/>
      <c r="AN37" s="12"/>
      <c r="AO37" s="13"/>
      <c r="AP37" s="11"/>
      <c r="AQ37" s="12"/>
      <c r="AR37" s="12"/>
      <c r="AS37" s="12"/>
      <c r="AT37" s="13"/>
    </row>
    <row r="38" spans="1:46" ht="16.5" customHeight="1" x14ac:dyDescent="0.3">
      <c r="A38" s="19">
        <v>33</v>
      </c>
      <c r="B38" s="20" t="s">
        <v>28</v>
      </c>
      <c r="C38" s="20" t="s">
        <v>82</v>
      </c>
      <c r="D38" s="21"/>
      <c r="E38" s="21"/>
      <c r="F38" s="21">
        <v>8035104847.71</v>
      </c>
      <c r="G38" s="21"/>
      <c r="H38" s="21"/>
      <c r="I38" s="88">
        <v>21979339.739999998</v>
      </c>
      <c r="J38" s="21">
        <v>8057084187.4499998</v>
      </c>
      <c r="K38" s="21">
        <v>8498809.2300000004</v>
      </c>
      <c r="L38" s="36">
        <v>22419690.670000002</v>
      </c>
      <c r="M38" s="21">
        <v>8038127486.1599998</v>
      </c>
      <c r="N38" s="21">
        <v>-8762527.8300000001</v>
      </c>
      <c r="O38" s="43">
        <v>9249963343.0200005</v>
      </c>
      <c r="P38" s="26">
        <f t="shared" si="7"/>
        <v>1.5824400609351186E-2</v>
      </c>
      <c r="Q38" s="44">
        <v>8029364958.3299999</v>
      </c>
      <c r="R38" s="26">
        <f t="shared" si="8"/>
        <v>1.5278537670454652E-2</v>
      </c>
      <c r="S38" s="28">
        <f t="shared" si="9"/>
        <v>-0.13195710506367153</v>
      </c>
      <c r="T38" s="29">
        <f t="shared" si="10"/>
        <v>1.058465927767174E-3</v>
      </c>
      <c r="U38" s="29">
        <f t="shared" si="11"/>
        <v>2.792212184444409E-3</v>
      </c>
      <c r="V38" s="30">
        <f t="shared" si="12"/>
        <v>0.996416183864968</v>
      </c>
      <c r="W38" s="30">
        <f t="shared" si="13"/>
        <v>2.7822054093653644E-3</v>
      </c>
      <c r="X38" s="21">
        <v>1</v>
      </c>
      <c r="Y38" s="21">
        <v>1</v>
      </c>
      <c r="Z38" s="31">
        <v>887</v>
      </c>
      <c r="AA38" s="38">
        <v>8058244224</v>
      </c>
      <c r="AB38" s="18"/>
      <c r="AC38" s="10"/>
      <c r="AD38" s="10"/>
      <c r="AE38" s="10"/>
      <c r="AF38" s="11"/>
      <c r="AG38" s="12"/>
      <c r="AH38" s="12"/>
      <c r="AI38" s="12"/>
      <c r="AJ38" s="13"/>
      <c r="AK38" s="11"/>
      <c r="AL38" s="12"/>
      <c r="AM38" s="12"/>
      <c r="AN38" s="12"/>
      <c r="AO38" s="13"/>
      <c r="AP38" s="11"/>
      <c r="AQ38" s="12"/>
      <c r="AR38" s="12"/>
      <c r="AS38" s="12"/>
      <c r="AT38" s="13"/>
    </row>
    <row r="39" spans="1:46" ht="16.5" customHeight="1" x14ac:dyDescent="0.3">
      <c r="A39" s="19">
        <v>34</v>
      </c>
      <c r="B39" s="20" t="s">
        <v>83</v>
      </c>
      <c r="C39" s="20" t="s">
        <v>84</v>
      </c>
      <c r="D39" s="21"/>
      <c r="E39" s="35"/>
      <c r="F39" s="41">
        <v>449948233.26999998</v>
      </c>
      <c r="G39" s="21"/>
      <c r="H39" s="21"/>
      <c r="I39" s="21">
        <v>320005194.54000002</v>
      </c>
      <c r="J39" s="95">
        <v>768652412.47000003</v>
      </c>
      <c r="K39" s="95">
        <v>353238.73</v>
      </c>
      <c r="L39" s="51">
        <v>1594253.2</v>
      </c>
      <c r="M39" s="23">
        <v>788220732.05999994</v>
      </c>
      <c r="N39" s="95">
        <v>2547590.9300000002</v>
      </c>
      <c r="O39" s="43">
        <v>790430981.88999999</v>
      </c>
      <c r="P39" s="26">
        <f t="shared" si="7"/>
        <v>1.3522320086715536E-3</v>
      </c>
      <c r="Q39" s="44">
        <v>784126629.89999998</v>
      </c>
      <c r="R39" s="26">
        <f t="shared" si="8"/>
        <v>1.4920617403129657E-3</v>
      </c>
      <c r="S39" s="28">
        <f t="shared" si="9"/>
        <v>-7.9758411985897497E-3</v>
      </c>
      <c r="T39" s="29">
        <f t="shared" si="10"/>
        <v>4.5048684297974763E-4</v>
      </c>
      <c r="U39" s="29">
        <f t="shared" si="11"/>
        <v>2.0331578334526349E-3</v>
      </c>
      <c r="V39" s="30">
        <f t="shared" si="12"/>
        <v>10.031916170623319</v>
      </c>
      <c r="W39" s="30">
        <f t="shared" si="13"/>
        <v>2.0396468946842963E-2</v>
      </c>
      <c r="X39" s="21">
        <v>10</v>
      </c>
      <c r="Y39" s="21">
        <v>10</v>
      </c>
      <c r="Z39" s="31">
        <v>272</v>
      </c>
      <c r="AA39" s="32">
        <v>78163196</v>
      </c>
      <c r="AB39" s="18"/>
      <c r="AC39" s="10"/>
      <c r="AD39" s="10"/>
      <c r="AE39" s="10"/>
      <c r="AF39" s="11"/>
      <c r="AG39" s="12"/>
      <c r="AH39" s="12"/>
      <c r="AI39" s="12"/>
      <c r="AJ39" s="13"/>
      <c r="AK39" s="11"/>
      <c r="AL39" s="12"/>
      <c r="AM39" s="12"/>
      <c r="AN39" s="12"/>
      <c r="AO39" s="13"/>
      <c r="AP39" s="11"/>
      <c r="AQ39" s="12"/>
      <c r="AR39" s="12"/>
      <c r="AS39" s="12"/>
      <c r="AT39" s="13"/>
    </row>
    <row r="40" spans="1:46" ht="16.5" customHeight="1" x14ac:dyDescent="0.3">
      <c r="A40" s="19">
        <v>35</v>
      </c>
      <c r="B40" s="20" t="s">
        <v>85</v>
      </c>
      <c r="C40" s="20" t="s">
        <v>86</v>
      </c>
      <c r="D40" s="21"/>
      <c r="E40" s="21"/>
      <c r="F40" s="21">
        <v>729794208.22000003</v>
      </c>
      <c r="G40" s="21"/>
      <c r="H40" s="21"/>
      <c r="I40" s="21">
        <v>190215813.63</v>
      </c>
      <c r="J40" s="21">
        <v>765866591.27999997</v>
      </c>
      <c r="K40" s="21">
        <v>1020378.28</v>
      </c>
      <c r="L40" s="36">
        <v>1808518.46</v>
      </c>
      <c r="M40" s="21">
        <v>956109332.90999997</v>
      </c>
      <c r="N40" s="21">
        <v>-3960257.21</v>
      </c>
      <c r="O40" s="43">
        <v>986086647.75999999</v>
      </c>
      <c r="P40" s="26">
        <f t="shared" si="7"/>
        <v>1.6869504852104443E-3</v>
      </c>
      <c r="Q40" s="44">
        <v>952149075.70000005</v>
      </c>
      <c r="R40" s="26">
        <f t="shared" si="8"/>
        <v>1.8117803333723048E-3</v>
      </c>
      <c r="S40" s="28">
        <f t="shared" si="9"/>
        <v>-3.4416419831961746E-2</v>
      </c>
      <c r="T40" s="29">
        <f t="shared" si="10"/>
        <v>1.0716581111522262E-3</v>
      </c>
      <c r="U40" s="29">
        <f t="shared" si="11"/>
        <v>1.8994068325597177E-3</v>
      </c>
      <c r="V40" s="30">
        <f t="shared" si="12"/>
        <v>1.0018751062394671</v>
      </c>
      <c r="W40" s="30">
        <f t="shared" si="13"/>
        <v>1.902968422162737E-3</v>
      </c>
      <c r="X40" s="21">
        <v>1</v>
      </c>
      <c r="Y40" s="21">
        <v>1</v>
      </c>
      <c r="Z40" s="31">
        <v>190</v>
      </c>
      <c r="AA40" s="38">
        <v>950367036.53999996</v>
      </c>
      <c r="AB40" s="18"/>
      <c r="AC40" s="10"/>
      <c r="AD40" s="10"/>
      <c r="AE40" s="10"/>
      <c r="AF40" s="11"/>
      <c r="AG40" s="12"/>
      <c r="AH40" s="12"/>
      <c r="AI40" s="12"/>
      <c r="AJ40" s="13"/>
      <c r="AK40" s="11"/>
      <c r="AL40" s="12"/>
      <c r="AM40" s="12"/>
      <c r="AN40" s="12"/>
      <c r="AO40" s="13"/>
      <c r="AP40" s="11"/>
      <c r="AQ40" s="12"/>
      <c r="AR40" s="12"/>
      <c r="AS40" s="12"/>
      <c r="AT40" s="13"/>
    </row>
    <row r="41" spans="1:46" ht="16.5" customHeight="1" x14ac:dyDescent="0.3">
      <c r="A41" s="19">
        <v>36</v>
      </c>
      <c r="B41" s="20" t="s">
        <v>87</v>
      </c>
      <c r="C41" s="20" t="s">
        <v>88</v>
      </c>
      <c r="D41" s="21"/>
      <c r="E41" s="21"/>
      <c r="F41" s="21">
        <v>4916076243.0200005</v>
      </c>
      <c r="G41" s="21"/>
      <c r="H41" s="21"/>
      <c r="I41" s="21">
        <v>14998935.16</v>
      </c>
      <c r="J41" s="21">
        <v>4916076243.0200005</v>
      </c>
      <c r="K41" s="21">
        <v>6233810.1299999999</v>
      </c>
      <c r="L41" s="36">
        <v>4553220.9400000004</v>
      </c>
      <c r="M41" s="21">
        <v>4931075178.1800003</v>
      </c>
      <c r="N41" s="21">
        <v>37429881.75</v>
      </c>
      <c r="O41" s="96">
        <v>5550140815.2600002</v>
      </c>
      <c r="P41" s="26">
        <f t="shared" si="7"/>
        <v>9.4949188923283429E-3</v>
      </c>
      <c r="Q41" s="97">
        <v>4893645296.4300003</v>
      </c>
      <c r="R41" s="26">
        <f t="shared" si="8"/>
        <v>9.3117879677124139E-3</v>
      </c>
      <c r="S41" s="28">
        <f t="shared" si="9"/>
        <v>-0.11828447974238397</v>
      </c>
      <c r="T41" s="29">
        <f t="shared" si="10"/>
        <v>1.2738581879948826E-3</v>
      </c>
      <c r="U41" s="29">
        <f t="shared" si="11"/>
        <v>9.3043542475823788E-4</v>
      </c>
      <c r="V41" s="30">
        <f t="shared" si="12"/>
        <v>99.160444064726761</v>
      </c>
      <c r="W41" s="30">
        <f t="shared" si="13"/>
        <v>9.2262389892579538E-2</v>
      </c>
      <c r="X41" s="21">
        <v>100</v>
      </c>
      <c r="Y41" s="21">
        <v>100</v>
      </c>
      <c r="Z41" s="31">
        <v>741</v>
      </c>
      <c r="AA41" s="38">
        <v>49350780.369999997</v>
      </c>
      <c r="AB41" s="68"/>
      <c r="AC41" s="40"/>
      <c r="AD41" s="40"/>
      <c r="AE41" s="40"/>
      <c r="AF41" s="11"/>
      <c r="AG41" s="12"/>
      <c r="AH41" s="12"/>
      <c r="AI41" s="12"/>
      <c r="AJ41" s="13"/>
      <c r="AK41" s="11"/>
      <c r="AL41" s="12"/>
      <c r="AM41" s="12"/>
      <c r="AN41" s="12"/>
      <c r="AO41" s="13"/>
      <c r="AP41" s="11"/>
      <c r="AQ41" s="12"/>
      <c r="AR41" s="12"/>
      <c r="AS41" s="12"/>
      <c r="AT41" s="13"/>
    </row>
    <row r="42" spans="1:46" ht="16.5" customHeight="1" x14ac:dyDescent="0.3">
      <c r="A42" s="19">
        <v>37</v>
      </c>
      <c r="B42" s="20" t="s">
        <v>89</v>
      </c>
      <c r="C42" s="20" t="s">
        <v>90</v>
      </c>
      <c r="D42" s="21"/>
      <c r="E42" s="21"/>
      <c r="F42" s="21">
        <v>367542722.16000003</v>
      </c>
      <c r="G42" s="21"/>
      <c r="H42" s="21"/>
      <c r="I42" s="21">
        <v>144492616.97999999</v>
      </c>
      <c r="J42" s="21">
        <v>367542722.16000003</v>
      </c>
      <c r="K42" s="21">
        <v>626852.04</v>
      </c>
      <c r="L42" s="36">
        <v>1094770.3799999999</v>
      </c>
      <c r="M42" s="21">
        <v>512035339.13999999</v>
      </c>
      <c r="N42" s="21">
        <v>4994793.03</v>
      </c>
      <c r="O42" s="43">
        <v>537534780.10000002</v>
      </c>
      <c r="P42" s="26">
        <f t="shared" si="7"/>
        <v>9.1958912552671127E-4</v>
      </c>
      <c r="Q42" s="44">
        <v>507040546.11000001</v>
      </c>
      <c r="R42" s="26">
        <f t="shared" si="8"/>
        <v>9.6481329773815295E-4</v>
      </c>
      <c r="S42" s="28">
        <f t="shared" si="9"/>
        <v>-5.6729787762434702E-2</v>
      </c>
      <c r="T42" s="29">
        <f t="shared" si="10"/>
        <v>1.236295686428216E-3</v>
      </c>
      <c r="U42" s="29">
        <f t="shared" si="11"/>
        <v>2.1591377423345048E-3</v>
      </c>
      <c r="V42" s="30">
        <f t="shared" si="12"/>
        <v>1.000256234718979</v>
      </c>
      <c r="W42" s="30">
        <f t="shared" si="13"/>
        <v>2.1596909883871487E-3</v>
      </c>
      <c r="X42" s="21">
        <v>1</v>
      </c>
      <c r="Y42" s="21">
        <v>1</v>
      </c>
      <c r="Z42" s="31">
        <v>427</v>
      </c>
      <c r="AA42" s="38">
        <v>506910658</v>
      </c>
      <c r="AB42" s="82"/>
      <c r="AC42" s="47"/>
      <c r="AD42" s="47"/>
      <c r="AE42" s="48"/>
      <c r="AF42" s="11"/>
      <c r="AG42" s="12"/>
      <c r="AH42" s="12"/>
      <c r="AI42" s="12"/>
      <c r="AJ42" s="13"/>
      <c r="AK42" s="11"/>
      <c r="AL42" s="12"/>
      <c r="AM42" s="12"/>
      <c r="AN42" s="12"/>
      <c r="AO42" s="13"/>
      <c r="AP42" s="11"/>
      <c r="AQ42" s="12"/>
      <c r="AR42" s="12"/>
      <c r="AS42" s="12"/>
      <c r="AT42" s="13"/>
    </row>
    <row r="43" spans="1:46" ht="16.5" customHeight="1" x14ac:dyDescent="0.3">
      <c r="A43" s="19">
        <v>38</v>
      </c>
      <c r="B43" s="20" t="s">
        <v>53</v>
      </c>
      <c r="C43" s="20" t="s">
        <v>91</v>
      </c>
      <c r="D43" s="21"/>
      <c r="E43" s="21"/>
      <c r="F43" s="21">
        <v>235763680.55000001</v>
      </c>
      <c r="G43" s="21"/>
      <c r="H43" s="21"/>
      <c r="I43" s="21">
        <v>3363945.45</v>
      </c>
      <c r="J43" s="21">
        <v>235763680.55000001</v>
      </c>
      <c r="K43" s="21">
        <v>163325.26999999999</v>
      </c>
      <c r="L43" s="36">
        <v>230457.97</v>
      </c>
      <c r="M43" s="23">
        <v>239127626</v>
      </c>
      <c r="N43" s="23">
        <v>163325.26999999999</v>
      </c>
      <c r="O43" s="43">
        <v>253673894.34</v>
      </c>
      <c r="P43" s="26">
        <f t="shared" si="7"/>
        <v>4.3397332284560007E-4</v>
      </c>
      <c r="Q43" s="44">
        <v>238964300.72999999</v>
      </c>
      <c r="R43" s="26">
        <f t="shared" si="8"/>
        <v>4.5470906971409146E-4</v>
      </c>
      <c r="S43" s="28">
        <f t="shared" si="9"/>
        <v>-5.7986233263264741E-2</v>
      </c>
      <c r="T43" s="29">
        <f t="shared" si="10"/>
        <v>6.8347142021241603E-4</v>
      </c>
      <c r="U43" s="29">
        <f t="shared" si="11"/>
        <v>9.6440334098434608E-4</v>
      </c>
      <c r="V43" s="30">
        <f t="shared" si="12"/>
        <v>96.905232719044449</v>
      </c>
      <c r="W43" s="30">
        <f t="shared" si="13"/>
        <v>9.3455730193112041E-2</v>
      </c>
      <c r="X43" s="21">
        <v>100</v>
      </c>
      <c r="Y43" s="21">
        <v>100</v>
      </c>
      <c r="Z43" s="31">
        <v>431</v>
      </c>
      <c r="AA43" s="32">
        <v>2465958.69</v>
      </c>
      <c r="AB43" s="98"/>
      <c r="AC43" s="91"/>
      <c r="AD43" s="91"/>
      <c r="AE43" s="91"/>
      <c r="AF43" s="11"/>
      <c r="AG43" s="12"/>
      <c r="AH43" s="12"/>
      <c r="AI43" s="12"/>
      <c r="AJ43" s="13"/>
      <c r="AK43" s="11"/>
      <c r="AL43" s="12"/>
      <c r="AM43" s="12"/>
      <c r="AN43" s="12"/>
      <c r="AO43" s="13"/>
      <c r="AP43" s="11"/>
      <c r="AQ43" s="12"/>
      <c r="AR43" s="12"/>
      <c r="AS43" s="12"/>
      <c r="AT43" s="13"/>
    </row>
    <row r="44" spans="1:46" ht="16.5" customHeight="1" x14ac:dyDescent="0.3">
      <c r="A44" s="19">
        <v>39</v>
      </c>
      <c r="B44" s="20" t="s">
        <v>92</v>
      </c>
      <c r="C44" s="20" t="s">
        <v>93</v>
      </c>
      <c r="D44" s="21"/>
      <c r="E44" s="21"/>
      <c r="F44" s="99">
        <v>107166926.43000001</v>
      </c>
      <c r="G44" s="21"/>
      <c r="H44" s="21"/>
      <c r="I44" s="100">
        <v>1938854.85</v>
      </c>
      <c r="J44" s="99">
        <v>107166926.43000001</v>
      </c>
      <c r="K44" s="190">
        <v>140200.76</v>
      </c>
      <c r="L44" s="101">
        <v>454620.24</v>
      </c>
      <c r="M44" s="99">
        <v>110390463.98999999</v>
      </c>
      <c r="N44" s="99">
        <v>111029450.15000001</v>
      </c>
      <c r="O44" s="180">
        <v>75214417.040000007</v>
      </c>
      <c r="P44" s="26">
        <f t="shared" si="7"/>
        <v>1.2867327390415117E-4</v>
      </c>
      <c r="Q44" s="102">
        <v>110125041.93000001</v>
      </c>
      <c r="R44" s="26">
        <f t="shared" si="8"/>
        <v>2.0954952357002477E-4</v>
      </c>
      <c r="S44" s="28">
        <f t="shared" si="9"/>
        <v>0.46414804852418223</v>
      </c>
      <c r="T44" s="29">
        <f t="shared" si="10"/>
        <v>1.2731051679337145E-3</v>
      </c>
      <c r="U44" s="29">
        <f t="shared" si="11"/>
        <v>4.1282185416916823E-3</v>
      </c>
      <c r="V44" s="30">
        <f t="shared" si="12"/>
        <v>0.99185433937772227</v>
      </c>
      <c r="W44" s="30">
        <f t="shared" si="13"/>
        <v>4.0945914744764675E-3</v>
      </c>
      <c r="X44" s="21">
        <v>1</v>
      </c>
      <c r="Y44" s="21">
        <v>1</v>
      </c>
      <c r="Z44" s="37">
        <v>50</v>
      </c>
      <c r="AA44" s="103">
        <v>111029450.15000001</v>
      </c>
      <c r="AB44" s="9"/>
      <c r="AC44" s="94"/>
      <c r="AD44" s="94"/>
      <c r="AE44" s="94"/>
      <c r="AF44" s="11"/>
      <c r="AG44" s="12"/>
      <c r="AH44" s="12"/>
      <c r="AI44" s="12"/>
      <c r="AJ44" s="13"/>
      <c r="AK44" s="11"/>
      <c r="AL44" s="12"/>
      <c r="AM44" s="12"/>
      <c r="AN44" s="12"/>
      <c r="AO44" s="13"/>
      <c r="AP44" s="11"/>
      <c r="AQ44" s="12"/>
      <c r="AR44" s="12"/>
      <c r="AS44" s="12"/>
      <c r="AT44" s="13"/>
    </row>
    <row r="45" spans="1:46" ht="16.5" customHeight="1" x14ac:dyDescent="0.3">
      <c r="A45" s="19">
        <v>40</v>
      </c>
      <c r="B45" s="20" t="s">
        <v>94</v>
      </c>
      <c r="C45" s="104" t="s">
        <v>95</v>
      </c>
      <c r="D45" s="21"/>
      <c r="E45" s="21"/>
      <c r="F45" s="23">
        <v>963100536.40999997</v>
      </c>
      <c r="G45" s="21"/>
      <c r="H45" s="21"/>
      <c r="I45" s="23">
        <v>793135257.72000003</v>
      </c>
      <c r="J45" s="23">
        <v>1282534084.1300001</v>
      </c>
      <c r="K45" s="23">
        <v>1335776.25</v>
      </c>
      <c r="L45" s="51">
        <v>3794739.64</v>
      </c>
      <c r="M45" s="23">
        <v>2075669341.8599999</v>
      </c>
      <c r="N45" s="23">
        <v>25608261.550000001</v>
      </c>
      <c r="O45" s="43">
        <v>2159431544.48</v>
      </c>
      <c r="P45" s="26">
        <f t="shared" si="7"/>
        <v>3.6942535425405093E-3</v>
      </c>
      <c r="Q45" s="44">
        <v>2050061080.3</v>
      </c>
      <c r="R45" s="26">
        <f t="shared" si="8"/>
        <v>3.9009231246366276E-3</v>
      </c>
      <c r="S45" s="28">
        <f t="shared" si="9"/>
        <v>-5.0647803334898919E-2</v>
      </c>
      <c r="T45" s="29">
        <f t="shared" si="10"/>
        <v>6.5157875676783567E-4</v>
      </c>
      <c r="U45" s="29">
        <f t="shared" si="11"/>
        <v>1.8510373551624563E-3</v>
      </c>
      <c r="V45" s="30">
        <f t="shared" si="12"/>
        <v>1.0018544742884428</v>
      </c>
      <c r="W45" s="30">
        <f t="shared" si="13"/>
        <v>1.8544700563445523E-3</v>
      </c>
      <c r="X45" s="21">
        <v>1</v>
      </c>
      <c r="Y45" s="21">
        <v>1</v>
      </c>
      <c r="Z45" s="31">
        <v>20</v>
      </c>
      <c r="AA45" s="32">
        <v>2046266332</v>
      </c>
      <c r="AB45" s="9"/>
      <c r="AC45" s="94"/>
      <c r="AD45" s="94"/>
      <c r="AE45" s="94"/>
      <c r="AF45" s="11"/>
      <c r="AG45" s="12"/>
      <c r="AH45" s="12"/>
      <c r="AI45" s="12"/>
      <c r="AJ45" s="13"/>
      <c r="AK45" s="11"/>
      <c r="AL45" s="12"/>
      <c r="AM45" s="12"/>
      <c r="AN45" s="12"/>
      <c r="AO45" s="13"/>
      <c r="AP45" s="11"/>
      <c r="AQ45" s="12"/>
      <c r="AR45" s="12"/>
      <c r="AS45" s="12"/>
      <c r="AT45" s="13"/>
    </row>
    <row r="46" spans="1:46" ht="16.5" customHeight="1" x14ac:dyDescent="0.3">
      <c r="A46" s="19">
        <v>41</v>
      </c>
      <c r="B46" s="34" t="s">
        <v>96</v>
      </c>
      <c r="C46" s="20" t="s">
        <v>97</v>
      </c>
      <c r="D46" s="21"/>
      <c r="E46" s="21"/>
      <c r="F46" s="23">
        <v>77189177.049999997</v>
      </c>
      <c r="G46" s="21"/>
      <c r="H46" s="21"/>
      <c r="I46" s="23">
        <v>56481663.240000002</v>
      </c>
      <c r="J46" s="23"/>
      <c r="K46" s="23">
        <v>53315.12</v>
      </c>
      <c r="L46" s="36">
        <v>305450.43</v>
      </c>
      <c r="M46" s="23">
        <v>137492103.09999999</v>
      </c>
      <c r="N46" s="23">
        <v>3127022.08</v>
      </c>
      <c r="O46" s="43">
        <v>133413234.27</v>
      </c>
      <c r="P46" s="26">
        <f t="shared" si="7"/>
        <v>2.2823706293612452E-4</v>
      </c>
      <c r="Q46" s="44">
        <v>134365081.02000001</v>
      </c>
      <c r="R46" s="26">
        <f t="shared" si="8"/>
        <v>2.5567426099220897E-4</v>
      </c>
      <c r="S46" s="28">
        <f t="shared" si="9"/>
        <v>7.1345751807026852E-3</v>
      </c>
      <c r="T46" s="29">
        <f t="shared" si="10"/>
        <v>3.9679297325816474E-4</v>
      </c>
      <c r="U46" s="29">
        <f t="shared" si="11"/>
        <v>2.2732872832825833E-3</v>
      </c>
      <c r="V46" s="30">
        <f t="shared" si="12"/>
        <v>1.000340948956064</v>
      </c>
      <c r="W46" s="30">
        <f t="shared" si="13"/>
        <v>2.2740623582086518E-3</v>
      </c>
      <c r="X46" s="21">
        <v>1</v>
      </c>
      <c r="Y46" s="21">
        <v>1</v>
      </c>
      <c r="Z46" s="31">
        <v>13</v>
      </c>
      <c r="AA46" s="32">
        <v>134319285</v>
      </c>
      <c r="AB46" s="9"/>
      <c r="AC46" s="94"/>
      <c r="AD46" s="94"/>
      <c r="AE46" s="94"/>
      <c r="AF46" s="11"/>
      <c r="AG46" s="12"/>
      <c r="AH46" s="12"/>
      <c r="AI46" s="12"/>
      <c r="AJ46" s="13"/>
      <c r="AK46" s="11"/>
      <c r="AL46" s="12"/>
      <c r="AM46" s="12"/>
      <c r="AN46" s="12"/>
      <c r="AO46" s="13"/>
      <c r="AP46" s="11"/>
      <c r="AQ46" s="12"/>
      <c r="AR46" s="12"/>
      <c r="AS46" s="12"/>
      <c r="AT46" s="13"/>
    </row>
    <row r="47" spans="1:46" ht="16.5" customHeight="1" x14ac:dyDescent="0.3">
      <c r="A47" s="105" t="s">
        <v>98</v>
      </c>
      <c r="B47" s="106"/>
      <c r="C47" s="71" t="s">
        <v>55</v>
      </c>
      <c r="D47" s="72"/>
      <c r="E47" s="72"/>
      <c r="F47" s="72"/>
      <c r="G47" s="72"/>
      <c r="H47" s="72"/>
      <c r="I47" s="72"/>
      <c r="J47" s="72"/>
      <c r="K47" s="72"/>
      <c r="L47" s="73"/>
      <c r="M47" s="72"/>
      <c r="N47" s="72"/>
      <c r="O47" s="74">
        <f>SUM(O21:O46)</f>
        <v>584537991129.58984</v>
      </c>
      <c r="P47" s="75">
        <f>(O47/$O$124)</f>
        <v>0.40865346736303171</v>
      </c>
      <c r="Q47" s="76">
        <f>SUM(Q21:Q46)</f>
        <v>525532294485.03009</v>
      </c>
      <c r="R47" s="75">
        <f>(Q47/$Q$124)</f>
        <v>0.38607237591433469</v>
      </c>
      <c r="S47" s="77">
        <f t="shared" si="9"/>
        <v>-0.10094416024274873</v>
      </c>
      <c r="T47" s="78"/>
      <c r="U47" s="78"/>
      <c r="V47" s="79"/>
      <c r="W47" s="79"/>
      <c r="X47" s="72"/>
      <c r="Y47" s="72"/>
      <c r="Z47" s="80">
        <f>SUM(Z21:Z46)</f>
        <v>232859</v>
      </c>
      <c r="AA47" s="81"/>
      <c r="AB47" s="18"/>
      <c r="AC47" s="10"/>
      <c r="AD47" s="10"/>
      <c r="AE47" s="10"/>
      <c r="AF47" s="11"/>
      <c r="AG47" s="12"/>
      <c r="AH47" s="12"/>
      <c r="AI47" s="12"/>
      <c r="AJ47" s="13"/>
      <c r="AK47" s="11"/>
      <c r="AL47" s="12"/>
      <c r="AM47" s="12"/>
      <c r="AN47" s="12"/>
      <c r="AO47" s="13"/>
      <c r="AP47" s="11"/>
      <c r="AQ47" s="12"/>
      <c r="AR47" s="12"/>
      <c r="AS47" s="12"/>
      <c r="AT47" s="13"/>
    </row>
    <row r="48" spans="1:46" ht="16.5" customHeight="1" x14ac:dyDescent="0.3">
      <c r="A48" s="107"/>
      <c r="B48" s="108"/>
      <c r="C48" s="109" t="s">
        <v>99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28"/>
      <c r="Q48" s="110"/>
      <c r="R48" s="28"/>
      <c r="S48" s="28"/>
      <c r="T48" s="111"/>
      <c r="U48" s="111"/>
      <c r="V48" s="112"/>
      <c r="W48" s="112"/>
      <c r="X48" s="110"/>
      <c r="Y48" s="110"/>
      <c r="Z48" s="110"/>
      <c r="AA48" s="113"/>
      <c r="AB48" s="18"/>
      <c r="AC48" s="10"/>
      <c r="AD48" s="10"/>
      <c r="AE48" s="10"/>
      <c r="AF48" s="11"/>
      <c r="AG48" s="12"/>
      <c r="AH48" s="12"/>
      <c r="AI48" s="12"/>
      <c r="AJ48" s="13"/>
      <c r="AK48" s="11"/>
      <c r="AL48" s="12"/>
      <c r="AM48" s="12"/>
      <c r="AN48" s="12"/>
      <c r="AO48" s="13"/>
      <c r="AP48" s="11"/>
      <c r="AQ48" s="12"/>
      <c r="AR48" s="12"/>
      <c r="AS48" s="12"/>
      <c r="AT48" s="13"/>
    </row>
    <row r="49" spans="1:46" ht="16.5" customHeight="1" x14ac:dyDescent="0.3">
      <c r="A49" s="19">
        <v>42</v>
      </c>
      <c r="B49" s="20" t="s">
        <v>26</v>
      </c>
      <c r="C49" s="20" t="s">
        <v>100</v>
      </c>
      <c r="D49" s="21"/>
      <c r="E49" s="21"/>
      <c r="F49" s="21">
        <v>32961127466.119999</v>
      </c>
      <c r="G49" s="21">
        <v>129189367082.19</v>
      </c>
      <c r="H49" s="21"/>
      <c r="I49" s="21">
        <v>2527925444.9099998</v>
      </c>
      <c r="J49" s="21">
        <v>162179876055.16</v>
      </c>
      <c r="K49" s="116">
        <v>257824178.16</v>
      </c>
      <c r="L49" s="36">
        <v>725237400.72000003</v>
      </c>
      <c r="M49" s="21">
        <v>164707801500.07001</v>
      </c>
      <c r="N49" s="21">
        <v>-265125214.30000001</v>
      </c>
      <c r="O49" s="43">
        <v>174832869310.23999</v>
      </c>
      <c r="P49" s="26">
        <f t="shared" ref="P49:P55" si="14">(O49/$O$59)</f>
        <v>0.68326428552768337</v>
      </c>
      <c r="Q49" s="44">
        <v>164442676285.76999</v>
      </c>
      <c r="R49" s="26">
        <f t="shared" ref="R49:R55" si="15">(Q49/$Q$59)</f>
        <v>0.63546754931259808</v>
      </c>
      <c r="S49" s="28">
        <f t="shared" ref="S49:S59" si="16">((Q49-O49)/O49)</f>
        <v>-5.942928847110928E-2</v>
      </c>
      <c r="T49" s="29">
        <f t="shared" ref="T49:T58" si="17">(K49/Q49)</f>
        <v>1.5678665902514916E-3</v>
      </c>
      <c r="U49" s="29">
        <f t="shared" ref="U49:U58" si="18">L49/Q49</f>
        <v>4.410274857480888E-3</v>
      </c>
      <c r="V49" s="30">
        <f t="shared" ref="V49:V58" si="19">Q49/AA49</f>
        <v>228.65785860537872</v>
      </c>
      <c r="W49" s="30">
        <f t="shared" ref="W49:W58" si="20">L49/AA49</f>
        <v>1.0084440047727217</v>
      </c>
      <c r="X49" s="45">
        <v>228.66</v>
      </c>
      <c r="Y49" s="45">
        <v>228.66</v>
      </c>
      <c r="Z49" s="31">
        <v>7324</v>
      </c>
      <c r="AA49" s="38">
        <v>719164769.97000003</v>
      </c>
      <c r="AB49" s="18"/>
      <c r="AC49" s="10"/>
      <c r="AD49" s="10"/>
      <c r="AE49" s="10"/>
      <c r="AF49" s="11"/>
      <c r="AG49" s="12"/>
      <c r="AH49" s="12"/>
      <c r="AI49" s="12"/>
      <c r="AJ49" s="13"/>
      <c r="AK49" s="11"/>
      <c r="AL49" s="12"/>
      <c r="AM49" s="12"/>
      <c r="AN49" s="12"/>
      <c r="AO49" s="13"/>
      <c r="AP49" s="11"/>
      <c r="AQ49" s="12"/>
      <c r="AR49" s="12"/>
      <c r="AS49" s="12"/>
      <c r="AT49" s="13"/>
    </row>
    <row r="50" spans="1:46" ht="16.5" customHeight="1" x14ac:dyDescent="0.3">
      <c r="A50" s="19">
        <v>43</v>
      </c>
      <c r="B50" s="20" t="s">
        <v>34</v>
      </c>
      <c r="C50" s="20" t="s">
        <v>101</v>
      </c>
      <c r="D50" s="21"/>
      <c r="E50" s="21"/>
      <c r="F50" s="21">
        <v>268078073.44999999</v>
      </c>
      <c r="G50" s="21">
        <v>1018390726.73</v>
      </c>
      <c r="H50" s="21"/>
      <c r="I50" s="21">
        <v>37510261.090000004</v>
      </c>
      <c r="J50" s="21">
        <v>1286468800.1800001</v>
      </c>
      <c r="K50" s="35">
        <v>2351895.2200000002</v>
      </c>
      <c r="L50" s="36">
        <v>10456176.609999999</v>
      </c>
      <c r="M50" s="21">
        <v>1323979061.27</v>
      </c>
      <c r="N50" s="37">
        <v>-8997376.9700000007</v>
      </c>
      <c r="O50" s="43">
        <v>1457544059.21</v>
      </c>
      <c r="P50" s="26">
        <f t="shared" si="14"/>
        <v>5.696227512425267E-3</v>
      </c>
      <c r="Q50" s="44">
        <v>1314981684.3</v>
      </c>
      <c r="R50" s="26">
        <f t="shared" si="15"/>
        <v>5.0815774054960719E-3</v>
      </c>
      <c r="S50" s="28">
        <f t="shared" si="16"/>
        <v>-9.7809993467552522E-2</v>
      </c>
      <c r="T50" s="29">
        <f t="shared" si="17"/>
        <v>1.7885383865646593E-3</v>
      </c>
      <c r="U50" s="29">
        <f t="shared" si="18"/>
        <v>7.9515758545078922E-3</v>
      </c>
      <c r="V50" s="30">
        <f t="shared" si="19"/>
        <v>301.5588647992534</v>
      </c>
      <c r="W50" s="30">
        <f t="shared" si="20"/>
        <v>2.3978681880505532</v>
      </c>
      <c r="X50" s="185">
        <v>301.55889999999999</v>
      </c>
      <c r="Y50" s="45">
        <v>301.55889999999999</v>
      </c>
      <c r="Z50" s="31">
        <v>167</v>
      </c>
      <c r="AA50" s="38">
        <v>4360613.5909000002</v>
      </c>
      <c r="AB50" s="18"/>
      <c r="AC50" s="10"/>
      <c r="AD50" s="10"/>
      <c r="AE50" s="10"/>
      <c r="AF50" s="11"/>
      <c r="AG50" s="12"/>
      <c r="AH50" s="12"/>
      <c r="AI50" s="12"/>
      <c r="AJ50" s="13"/>
      <c r="AK50" s="11"/>
      <c r="AL50" s="12"/>
      <c r="AM50" s="12"/>
      <c r="AN50" s="12"/>
      <c r="AO50" s="13"/>
      <c r="AP50" s="11"/>
      <c r="AQ50" s="12"/>
      <c r="AR50" s="12"/>
      <c r="AS50" s="12"/>
      <c r="AT50" s="13"/>
    </row>
    <row r="51" spans="1:46" ht="16.5" customHeight="1" x14ac:dyDescent="0.3">
      <c r="A51" s="19">
        <v>44</v>
      </c>
      <c r="B51" s="20" t="s">
        <v>40</v>
      </c>
      <c r="C51" s="20" t="s">
        <v>102</v>
      </c>
      <c r="D51" s="21"/>
      <c r="E51" s="21"/>
      <c r="F51" s="21">
        <v>22899221251.540001</v>
      </c>
      <c r="G51" s="21">
        <v>13889013097.049999</v>
      </c>
      <c r="H51" s="21"/>
      <c r="I51" s="21">
        <v>858344952.19000006</v>
      </c>
      <c r="J51" s="21">
        <v>37151665510.209999</v>
      </c>
      <c r="K51" s="21">
        <v>36347038.670000002</v>
      </c>
      <c r="L51" s="36">
        <v>302090604.56999999</v>
      </c>
      <c r="M51" s="21">
        <v>37463771829.790001</v>
      </c>
      <c r="N51" s="21">
        <v>-312106319.57999998</v>
      </c>
      <c r="O51" s="43">
        <v>35187084613.629997</v>
      </c>
      <c r="P51" s="26">
        <f t="shared" si="14"/>
        <v>0.13751463510943987</v>
      </c>
      <c r="Q51" s="44">
        <v>37151665510.209999</v>
      </c>
      <c r="R51" s="26">
        <f t="shared" si="15"/>
        <v>0.14356782781634583</v>
      </c>
      <c r="S51" s="28">
        <f t="shared" si="16"/>
        <v>5.5832443015725312E-2</v>
      </c>
      <c r="T51" s="29">
        <f t="shared" si="17"/>
        <v>9.7834210582056227E-4</v>
      </c>
      <c r="U51" s="29">
        <f t="shared" si="18"/>
        <v>8.1312802648640242E-3</v>
      </c>
      <c r="V51" s="30">
        <f t="shared" si="19"/>
        <v>1361.2427310592207</v>
      </c>
      <c r="W51" s="30">
        <f t="shared" si="20"/>
        <v>11.068646154751447</v>
      </c>
      <c r="X51" s="21">
        <v>1361.24</v>
      </c>
      <c r="Y51" s="21">
        <v>1361.24</v>
      </c>
      <c r="Z51" s="31">
        <v>1800</v>
      </c>
      <c r="AA51" s="38">
        <v>27292462</v>
      </c>
      <c r="AB51" s="18"/>
      <c r="AC51" s="10"/>
      <c r="AD51" s="10"/>
      <c r="AE51" s="10"/>
      <c r="AF51" s="11"/>
      <c r="AG51" s="12"/>
      <c r="AH51" s="12"/>
      <c r="AI51" s="12"/>
      <c r="AJ51" s="13"/>
      <c r="AK51" s="11"/>
      <c r="AL51" s="12"/>
      <c r="AM51" s="12"/>
      <c r="AN51" s="12"/>
      <c r="AO51" s="13"/>
      <c r="AP51" s="11"/>
      <c r="AQ51" s="12"/>
      <c r="AR51" s="12"/>
      <c r="AS51" s="12"/>
      <c r="AT51" s="13"/>
    </row>
    <row r="52" spans="1:46" ht="15.75" customHeight="1" x14ac:dyDescent="0.3">
      <c r="A52" s="114" t="s">
        <v>103</v>
      </c>
      <c r="B52" s="20" t="s">
        <v>40</v>
      </c>
      <c r="C52" s="20" t="s">
        <v>104</v>
      </c>
      <c r="D52" s="21"/>
      <c r="E52" s="21"/>
      <c r="F52" s="115">
        <v>1644061413.97</v>
      </c>
      <c r="G52" s="21">
        <v>4027166998.6100001</v>
      </c>
      <c r="H52" s="37"/>
      <c r="I52" s="115">
        <v>276502307.56</v>
      </c>
      <c r="J52" s="35">
        <v>5879313708.6999998</v>
      </c>
      <c r="K52" s="116">
        <v>8198348.8600000003</v>
      </c>
      <c r="L52" s="87">
        <v>52581042.450000003</v>
      </c>
      <c r="M52" s="21">
        <v>5939181432.2399998</v>
      </c>
      <c r="N52" s="37">
        <v>-59867723.549999997</v>
      </c>
      <c r="O52" s="25">
        <v>0</v>
      </c>
      <c r="P52" s="26">
        <f t="shared" si="14"/>
        <v>0</v>
      </c>
      <c r="Q52" s="27">
        <v>5879313708.6999998</v>
      </c>
      <c r="R52" s="26">
        <f t="shared" si="15"/>
        <v>2.2719850822756616E-2</v>
      </c>
      <c r="S52" s="28" t="e">
        <f t="shared" si="16"/>
        <v>#DIV/0!</v>
      </c>
      <c r="T52" s="29">
        <f t="shared" si="17"/>
        <v>1.3944397707284057E-3</v>
      </c>
      <c r="U52" s="29">
        <f t="shared" si="18"/>
        <v>8.9433979976595631E-3</v>
      </c>
      <c r="V52" s="30" t="e">
        <f t="shared" si="19"/>
        <v>#DIV/0!</v>
      </c>
      <c r="W52" s="30" t="e">
        <f t="shared" si="20"/>
        <v>#DIV/0!</v>
      </c>
      <c r="X52" s="21">
        <v>51124.11</v>
      </c>
      <c r="Y52" s="35">
        <v>51124.11</v>
      </c>
      <c r="Z52" s="31">
        <v>0</v>
      </c>
      <c r="AA52" s="38">
        <v>0</v>
      </c>
      <c r="AB52" s="68"/>
      <c r="AC52" s="40"/>
      <c r="AD52" s="40"/>
      <c r="AE52" s="40"/>
      <c r="AF52" s="11"/>
      <c r="AG52" s="12"/>
      <c r="AH52" s="12"/>
      <c r="AI52" s="12"/>
      <c r="AJ52" s="13"/>
      <c r="AK52" s="11"/>
      <c r="AL52" s="12"/>
      <c r="AM52" s="12"/>
      <c r="AN52" s="12"/>
      <c r="AO52" s="13"/>
      <c r="AP52" s="11"/>
      <c r="AQ52" s="12"/>
      <c r="AR52" s="12"/>
      <c r="AS52" s="12"/>
      <c r="AT52" s="13"/>
    </row>
    <row r="53" spans="1:46" ht="15.75" customHeight="1" x14ac:dyDescent="0.3">
      <c r="A53" s="114" t="s">
        <v>105</v>
      </c>
      <c r="B53" s="20" t="s">
        <v>40</v>
      </c>
      <c r="C53" s="20" t="s">
        <v>106</v>
      </c>
      <c r="D53" s="37"/>
      <c r="E53" s="21"/>
      <c r="F53" s="35">
        <v>1644061413.97</v>
      </c>
      <c r="G53" s="21">
        <v>4027166998.6100001</v>
      </c>
      <c r="H53" s="21"/>
      <c r="I53" s="35">
        <v>276502307.56</v>
      </c>
      <c r="J53" s="35">
        <v>5879313708.6999998</v>
      </c>
      <c r="K53" s="35">
        <v>8198348.8600000003</v>
      </c>
      <c r="L53" s="87">
        <v>52581042.450000003</v>
      </c>
      <c r="M53" s="21">
        <v>5939181432.2399998</v>
      </c>
      <c r="N53" s="21">
        <v>-59867723.549999997</v>
      </c>
      <c r="O53" s="25">
        <v>5990272952.04</v>
      </c>
      <c r="P53" s="26">
        <f t="shared" si="14"/>
        <v>2.3410583975651159E-2</v>
      </c>
      <c r="Q53" s="27">
        <v>5879313708.6999998</v>
      </c>
      <c r="R53" s="26">
        <f t="shared" si="15"/>
        <v>2.2719850822756616E-2</v>
      </c>
      <c r="S53" s="28">
        <f t="shared" si="16"/>
        <v>-1.8523236625171271E-2</v>
      </c>
      <c r="T53" s="29">
        <f t="shared" si="17"/>
        <v>1.3944397707284057E-3</v>
      </c>
      <c r="U53" s="29">
        <f t="shared" si="18"/>
        <v>8.9433979976595631E-3</v>
      </c>
      <c r="V53" s="30">
        <f t="shared" si="19"/>
        <v>51121.337517251122</v>
      </c>
      <c r="W53" s="30">
        <f t="shared" si="20"/>
        <v>457.19846758946238</v>
      </c>
      <c r="X53" s="35">
        <v>51083.08</v>
      </c>
      <c r="Y53" s="21">
        <v>51083.08</v>
      </c>
      <c r="Z53" s="31">
        <v>1456</v>
      </c>
      <c r="AA53" s="38">
        <v>115007.03999999999</v>
      </c>
      <c r="AB53" s="82"/>
      <c r="AC53" s="47"/>
      <c r="AD53" s="47"/>
      <c r="AE53" s="48"/>
      <c r="AF53" s="11"/>
      <c r="AG53" s="12"/>
      <c r="AH53" s="12"/>
      <c r="AI53" s="12"/>
      <c r="AJ53" s="13"/>
      <c r="AK53" s="11"/>
      <c r="AL53" s="12"/>
      <c r="AM53" s="12"/>
      <c r="AN53" s="12"/>
      <c r="AO53" s="13"/>
      <c r="AP53" s="11"/>
      <c r="AQ53" s="12"/>
      <c r="AR53" s="12"/>
      <c r="AS53" s="12"/>
      <c r="AT53" s="13"/>
    </row>
    <row r="54" spans="1:46" ht="16.5" customHeight="1" x14ac:dyDescent="0.3">
      <c r="A54" s="19">
        <v>46</v>
      </c>
      <c r="B54" s="20" t="s">
        <v>28</v>
      </c>
      <c r="C54" s="20" t="s">
        <v>107</v>
      </c>
      <c r="D54" s="21"/>
      <c r="E54" s="21"/>
      <c r="F54" s="23">
        <v>344761304.19999999</v>
      </c>
      <c r="G54" s="21">
        <v>4075029332</v>
      </c>
      <c r="H54" s="21"/>
      <c r="I54" s="21">
        <v>5082549.4000000004</v>
      </c>
      <c r="J54" s="21">
        <v>4424873185.6000004</v>
      </c>
      <c r="K54" s="21">
        <v>6247903</v>
      </c>
      <c r="L54" s="36">
        <v>19070254.399999999</v>
      </c>
      <c r="M54" s="23">
        <v>4425739555.1999998</v>
      </c>
      <c r="N54" s="35">
        <v>-54342280</v>
      </c>
      <c r="O54" s="43">
        <v>4346941083.1999998</v>
      </c>
      <c r="P54" s="26">
        <f t="shared" si="14"/>
        <v>1.698827917863167E-2</v>
      </c>
      <c r="Q54" s="44">
        <v>4371397199.1999998</v>
      </c>
      <c r="R54" s="26">
        <f t="shared" si="15"/>
        <v>1.6892701627040853E-2</v>
      </c>
      <c r="S54" s="28">
        <f t="shared" si="16"/>
        <v>5.6260518677185836E-3</v>
      </c>
      <c r="T54" s="29">
        <f t="shared" si="17"/>
        <v>1.4292691135784723E-3</v>
      </c>
      <c r="U54" s="29">
        <f t="shared" si="18"/>
        <v>4.3625078049393468E-3</v>
      </c>
      <c r="V54" s="30">
        <f t="shared" si="19"/>
        <v>1.2622217350506351</v>
      </c>
      <c r="W54" s="30">
        <f t="shared" si="20"/>
        <v>5.5064521707224798E-3</v>
      </c>
      <c r="X54" s="21">
        <v>437</v>
      </c>
      <c r="Y54" s="21">
        <v>437</v>
      </c>
      <c r="Z54" s="31">
        <v>115</v>
      </c>
      <c r="AA54" s="38">
        <v>3463256160</v>
      </c>
      <c r="AB54" s="93"/>
      <c r="AC54" s="50"/>
      <c r="AD54" s="50"/>
      <c r="AE54" s="50"/>
      <c r="AF54" s="11"/>
      <c r="AG54" s="12"/>
      <c r="AH54" s="12"/>
      <c r="AI54" s="12"/>
      <c r="AJ54" s="13"/>
      <c r="AK54" s="11"/>
      <c r="AL54" s="12"/>
      <c r="AM54" s="12"/>
      <c r="AN54" s="12"/>
      <c r="AO54" s="13"/>
      <c r="AP54" s="11"/>
      <c r="AQ54" s="12"/>
      <c r="AR54" s="12"/>
      <c r="AS54" s="12"/>
      <c r="AT54" s="13"/>
    </row>
    <row r="55" spans="1:46" ht="16.5" customHeight="1" x14ac:dyDescent="0.3">
      <c r="A55" s="19">
        <v>47</v>
      </c>
      <c r="B55" s="20" t="s">
        <v>36</v>
      </c>
      <c r="C55" s="20" t="s">
        <v>108</v>
      </c>
      <c r="D55" s="59"/>
      <c r="E55" s="59"/>
      <c r="F55" s="115"/>
      <c r="G55" s="88">
        <v>26552825280</v>
      </c>
      <c r="H55" s="59"/>
      <c r="I55" s="35">
        <v>6832311080</v>
      </c>
      <c r="J55" s="21">
        <v>26552825280</v>
      </c>
      <c r="K55" s="35">
        <v>43051340</v>
      </c>
      <c r="L55" s="87">
        <v>172480860</v>
      </c>
      <c r="M55" s="21">
        <v>33385136360</v>
      </c>
      <c r="N55" s="35">
        <v>-201410260</v>
      </c>
      <c r="O55" s="25">
        <v>27630946080</v>
      </c>
      <c r="P55" s="26">
        <f t="shared" si="14"/>
        <v>0.10798449231136301</v>
      </c>
      <c r="Q55" s="27">
        <v>33183726100</v>
      </c>
      <c r="R55" s="26">
        <f t="shared" si="15"/>
        <v>0.1282342368667243</v>
      </c>
      <c r="S55" s="28">
        <f t="shared" si="16"/>
        <v>0.20096235590062719</v>
      </c>
      <c r="T55" s="29">
        <f t="shared" si="17"/>
        <v>1.2973630468821884E-3</v>
      </c>
      <c r="U55" s="29">
        <f t="shared" si="18"/>
        <v>5.197754449883794E-3</v>
      </c>
      <c r="V55" s="30">
        <f t="shared" si="19"/>
        <v>121.24210352401501</v>
      </c>
      <c r="W55" s="30">
        <f t="shared" si="20"/>
        <v>0.63018668310522064</v>
      </c>
      <c r="X55" s="21">
        <v>46071.199999999997</v>
      </c>
      <c r="Y55" s="21">
        <v>46071.199999999997</v>
      </c>
      <c r="Z55" s="54">
        <v>1668</v>
      </c>
      <c r="AA55" s="55">
        <v>273698040</v>
      </c>
      <c r="AB55" s="18"/>
      <c r="AC55" s="10"/>
      <c r="AD55" s="10"/>
      <c r="AE55" s="10"/>
      <c r="AF55" s="11"/>
      <c r="AG55" s="12"/>
      <c r="AH55" s="12"/>
      <c r="AI55" s="12"/>
      <c r="AJ55" s="13"/>
      <c r="AK55" s="11"/>
      <c r="AL55" s="12"/>
      <c r="AM55" s="12"/>
      <c r="AN55" s="12"/>
      <c r="AO55" s="13"/>
      <c r="AP55" s="11"/>
      <c r="AQ55" s="12"/>
      <c r="AR55" s="12"/>
      <c r="AS55" s="12"/>
      <c r="AT55" s="13"/>
    </row>
    <row r="56" spans="1:46" ht="16.5" customHeight="1" x14ac:dyDescent="0.3">
      <c r="A56" s="19">
        <v>48</v>
      </c>
      <c r="B56" s="20" t="s">
        <v>49</v>
      </c>
      <c r="C56" s="20" t="s">
        <v>109</v>
      </c>
      <c r="D56" s="21"/>
      <c r="E56" s="21"/>
      <c r="F56" s="21"/>
      <c r="G56" s="21">
        <v>578700829.60000002</v>
      </c>
      <c r="H56" s="21"/>
      <c r="I56" s="21">
        <v>13789797.199999999</v>
      </c>
      <c r="J56" s="21">
        <v>578700829.60000002</v>
      </c>
      <c r="K56" s="21">
        <v>642333</v>
      </c>
      <c r="L56" s="36">
        <v>2634057.4</v>
      </c>
      <c r="M56" s="21">
        <v>592490630.60000002</v>
      </c>
      <c r="N56" s="23">
        <v>642333</v>
      </c>
      <c r="O56" s="43">
        <v>573665958.79999995</v>
      </c>
      <c r="P56" s="26">
        <f>(O55/$O$59)</f>
        <v>0.10798449231136301</v>
      </c>
      <c r="Q56" s="44">
        <v>577290079.60000002</v>
      </c>
      <c r="R56" s="26">
        <f>(Q55/$Q$59)</f>
        <v>0.1282342368667243</v>
      </c>
      <c r="S56" s="28">
        <f t="shared" si="16"/>
        <v>6.317475779077153E-3</v>
      </c>
      <c r="T56" s="29">
        <f t="shared" si="17"/>
        <v>1.1126693887500505E-3</v>
      </c>
      <c r="U56" s="29">
        <f t="shared" si="18"/>
        <v>4.5627969249447667E-3</v>
      </c>
      <c r="V56" s="30">
        <f t="shared" si="19"/>
        <v>41990.840820482983</v>
      </c>
      <c r="W56" s="30">
        <f t="shared" si="20"/>
        <v>191.59567937154495</v>
      </c>
      <c r="X56" s="21">
        <v>110.49</v>
      </c>
      <c r="Y56" s="21">
        <v>113.4</v>
      </c>
      <c r="Z56" s="117">
        <v>29</v>
      </c>
      <c r="AA56" s="118">
        <v>13748</v>
      </c>
      <c r="AB56" s="18"/>
      <c r="AC56" s="10"/>
      <c r="AD56" s="10"/>
      <c r="AE56" s="10"/>
      <c r="AF56" s="11"/>
      <c r="AG56" s="12"/>
      <c r="AH56" s="12"/>
      <c r="AI56" s="12"/>
      <c r="AJ56" s="13"/>
      <c r="AK56" s="11"/>
      <c r="AL56" s="12"/>
      <c r="AM56" s="12"/>
      <c r="AN56" s="12"/>
      <c r="AO56" s="13"/>
      <c r="AP56" s="11"/>
      <c r="AQ56" s="12"/>
      <c r="AR56" s="12"/>
      <c r="AS56" s="12"/>
      <c r="AT56" s="13"/>
    </row>
    <row r="57" spans="1:46" ht="16.5" customHeight="1" x14ac:dyDescent="0.3">
      <c r="A57" s="19">
        <v>49</v>
      </c>
      <c r="B57" s="20" t="s">
        <v>34</v>
      </c>
      <c r="C57" s="20" t="s">
        <v>110</v>
      </c>
      <c r="D57" s="21"/>
      <c r="E57" s="21"/>
      <c r="F57" s="21"/>
      <c r="G57" s="116">
        <v>654653351.45000005</v>
      </c>
      <c r="H57" s="21"/>
      <c r="I57" s="21">
        <v>4108447.17</v>
      </c>
      <c r="J57" s="116">
        <v>654653351.45000005</v>
      </c>
      <c r="K57" s="21">
        <v>2612909.38</v>
      </c>
      <c r="L57" s="36">
        <v>1226807.8400000001</v>
      </c>
      <c r="M57" s="21">
        <v>658761798.62</v>
      </c>
      <c r="N57" s="37">
        <v>-5420010.7800000003</v>
      </c>
      <c r="O57" s="43">
        <v>627352783.80999994</v>
      </c>
      <c r="P57" s="26">
        <f>(O57/$O$59)</f>
        <v>2.451757231319642E-3</v>
      </c>
      <c r="Q57" s="44">
        <v>653341787.84000003</v>
      </c>
      <c r="R57" s="26">
        <f>(Q57/$Q$59)</f>
        <v>2.5247552165880401E-3</v>
      </c>
      <c r="S57" s="28">
        <f t="shared" si="16"/>
        <v>4.1426458446817256E-2</v>
      </c>
      <c r="T57" s="29">
        <f t="shared" si="17"/>
        <v>3.9992993386179787E-3</v>
      </c>
      <c r="U57" s="29">
        <f t="shared" si="18"/>
        <v>1.87774280297595E-3</v>
      </c>
      <c r="V57" s="30">
        <f t="shared" si="19"/>
        <v>41826.342553325485</v>
      </c>
      <c r="W57" s="30">
        <f t="shared" si="20"/>
        <v>78.539113704313635</v>
      </c>
      <c r="X57" s="21">
        <v>110.3597</v>
      </c>
      <c r="Y57" s="21">
        <v>110.3597</v>
      </c>
      <c r="Z57" s="117">
        <v>185</v>
      </c>
      <c r="AA57" s="118">
        <v>15620.3423</v>
      </c>
      <c r="AB57" s="18"/>
      <c r="AC57" s="10"/>
      <c r="AD57" s="10"/>
      <c r="AE57" s="10"/>
      <c r="AF57" s="11"/>
      <c r="AG57" s="12"/>
      <c r="AH57" s="12"/>
      <c r="AI57" s="12"/>
      <c r="AJ57" s="13"/>
      <c r="AK57" s="11"/>
      <c r="AL57" s="12"/>
      <c r="AM57" s="12"/>
      <c r="AN57" s="12"/>
      <c r="AO57" s="13"/>
      <c r="AP57" s="11"/>
      <c r="AQ57" s="12"/>
      <c r="AR57" s="12"/>
      <c r="AS57" s="12"/>
      <c r="AT57" s="13"/>
    </row>
    <row r="58" spans="1:46" ht="16.5" customHeight="1" x14ac:dyDescent="0.3">
      <c r="A58" s="19">
        <v>50</v>
      </c>
      <c r="B58" s="34" t="s">
        <v>38</v>
      </c>
      <c r="C58" s="20" t="s">
        <v>111</v>
      </c>
      <c r="D58" s="59"/>
      <c r="E58" s="59"/>
      <c r="F58" s="35">
        <v>114011084.59999999</v>
      </c>
      <c r="G58" s="35">
        <v>3510070928.8000002</v>
      </c>
      <c r="H58" s="59"/>
      <c r="I58" s="35">
        <v>1766081920</v>
      </c>
      <c r="J58" s="35">
        <v>3624082013.4000001</v>
      </c>
      <c r="K58" s="35">
        <v>17649890.399999999</v>
      </c>
      <c r="L58" s="87">
        <v>57084006.600000001</v>
      </c>
      <c r="M58" s="35">
        <v>5335374040</v>
      </c>
      <c r="N58" s="35">
        <v>-14770600</v>
      </c>
      <c r="O58" s="43">
        <v>5232158060</v>
      </c>
      <c r="P58" s="26">
        <f>(O58/$O$59)</f>
        <v>2.0447795387319796E-2</v>
      </c>
      <c r="Q58" s="44">
        <v>5320603440</v>
      </c>
      <c r="R58" s="26">
        <f>(Q58/$Q$59)</f>
        <v>2.0560786927386922E-2</v>
      </c>
      <c r="S58" s="28">
        <f t="shared" si="16"/>
        <v>1.6904187332597517E-2</v>
      </c>
      <c r="T58" s="29">
        <f t="shared" si="17"/>
        <v>3.3172722979707726E-3</v>
      </c>
      <c r="U58" s="29">
        <f t="shared" si="18"/>
        <v>1.0728859469368761E-2</v>
      </c>
      <c r="V58" s="30">
        <f t="shared" si="19"/>
        <v>464.80566076075166</v>
      </c>
      <c r="W58" s="30">
        <f t="shared" si="20"/>
        <v>4.9868346148691938</v>
      </c>
      <c r="X58" s="35">
        <v>455.392</v>
      </c>
      <c r="Y58" s="21">
        <v>457.67200000000003</v>
      </c>
      <c r="Z58" s="117">
        <v>388</v>
      </c>
      <c r="AA58" s="118">
        <v>11446942</v>
      </c>
      <c r="AB58" s="18"/>
      <c r="AC58" s="10"/>
      <c r="AD58" s="10"/>
      <c r="AE58" s="10"/>
      <c r="AF58" s="11"/>
      <c r="AG58" s="12"/>
      <c r="AH58" s="12"/>
      <c r="AI58" s="12"/>
      <c r="AJ58" s="13"/>
      <c r="AK58" s="11"/>
      <c r="AL58" s="12"/>
      <c r="AM58" s="12"/>
      <c r="AN58" s="12"/>
      <c r="AO58" s="13"/>
      <c r="AP58" s="11"/>
      <c r="AQ58" s="12"/>
      <c r="AR58" s="12"/>
      <c r="AS58" s="12"/>
      <c r="AT58" s="13"/>
    </row>
    <row r="59" spans="1:46" ht="16.5" customHeight="1" x14ac:dyDescent="0.3">
      <c r="A59" s="19"/>
      <c r="B59" s="106"/>
      <c r="C59" s="71" t="s">
        <v>55</v>
      </c>
      <c r="D59" s="72"/>
      <c r="E59" s="72"/>
      <c r="F59" s="72"/>
      <c r="G59" s="72"/>
      <c r="H59" s="72"/>
      <c r="I59" s="72"/>
      <c r="J59" s="72"/>
      <c r="K59" s="72"/>
      <c r="L59" s="73"/>
      <c r="M59" s="72"/>
      <c r="N59" s="72"/>
      <c r="O59" s="74">
        <f>SUM(O49:O58)</f>
        <v>255878834900.92999</v>
      </c>
      <c r="P59" s="75">
        <f>(O59/$O$124)</f>
        <v>0.17888618822706417</v>
      </c>
      <c r="Q59" s="76">
        <f>SUM(Q49:Q58)</f>
        <v>258774309504.32001</v>
      </c>
      <c r="R59" s="75">
        <f>(Q59/$Q$124)</f>
        <v>0.19010365974525292</v>
      </c>
      <c r="S59" s="77">
        <f t="shared" si="16"/>
        <v>1.1315803452485906E-2</v>
      </c>
      <c r="T59" s="78"/>
      <c r="U59" s="78"/>
      <c r="V59" s="79"/>
      <c r="W59" s="79"/>
      <c r="X59" s="72"/>
      <c r="Y59" s="72"/>
      <c r="Z59" s="80">
        <f>SUM(Z49:Z58)</f>
        <v>13132</v>
      </c>
      <c r="AA59" s="81"/>
      <c r="AB59" s="18"/>
      <c r="AC59" s="10"/>
      <c r="AD59" s="10"/>
      <c r="AE59" s="10"/>
      <c r="AF59" s="11"/>
      <c r="AG59" s="12"/>
      <c r="AH59" s="12"/>
      <c r="AI59" s="12"/>
      <c r="AJ59" s="13"/>
      <c r="AK59" s="11"/>
      <c r="AL59" s="12"/>
      <c r="AM59" s="12"/>
      <c r="AN59" s="12"/>
      <c r="AO59" s="13"/>
      <c r="AP59" s="11"/>
      <c r="AQ59" s="12"/>
      <c r="AR59" s="12"/>
      <c r="AS59" s="12"/>
      <c r="AT59" s="13"/>
    </row>
    <row r="60" spans="1:46" ht="15.75" customHeight="1" x14ac:dyDescent="0.3">
      <c r="A60" s="14"/>
      <c r="B60" s="84"/>
      <c r="C60" s="109" t="s">
        <v>112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28"/>
      <c r="T60" s="84"/>
      <c r="U60" s="84"/>
      <c r="V60" s="84"/>
      <c r="W60" s="84"/>
      <c r="X60" s="84"/>
      <c r="Y60" s="84"/>
      <c r="Z60" s="84"/>
      <c r="AA60" s="86"/>
      <c r="AB60" s="18"/>
      <c r="AC60" s="10"/>
      <c r="AD60" s="10"/>
      <c r="AE60" s="10"/>
      <c r="AF60" s="11"/>
      <c r="AG60" s="12"/>
      <c r="AH60" s="12"/>
      <c r="AI60" s="12"/>
      <c r="AJ60" s="13"/>
      <c r="AK60" s="11"/>
      <c r="AL60" s="12"/>
      <c r="AM60" s="12"/>
      <c r="AN60" s="12"/>
      <c r="AO60" s="13"/>
      <c r="AP60" s="11"/>
      <c r="AQ60" s="12"/>
      <c r="AR60" s="12"/>
      <c r="AS60" s="12"/>
      <c r="AT60" s="13"/>
    </row>
    <row r="61" spans="1:46" ht="16.5" customHeight="1" x14ac:dyDescent="0.3">
      <c r="A61" s="19">
        <v>51</v>
      </c>
      <c r="B61" s="20" t="s">
        <v>87</v>
      </c>
      <c r="C61" s="34" t="s">
        <v>113</v>
      </c>
      <c r="D61" s="37"/>
      <c r="E61" s="21"/>
      <c r="F61" s="21">
        <v>1210723704.8</v>
      </c>
      <c r="G61" s="21">
        <v>20917336186.25</v>
      </c>
      <c r="H61" s="21"/>
      <c r="I61" s="21">
        <v>512873337.19999999</v>
      </c>
      <c r="J61" s="21">
        <v>22128059891.049999</v>
      </c>
      <c r="K61" s="21">
        <v>38043944.859999999</v>
      </c>
      <c r="L61" s="51">
        <v>-97574008.670000002</v>
      </c>
      <c r="M61" s="21">
        <v>22640933228.25</v>
      </c>
      <c r="N61" s="21">
        <v>163204290.40000001</v>
      </c>
      <c r="O61" s="43">
        <v>23729973384.349998</v>
      </c>
      <c r="P61" s="26">
        <f t="shared" ref="P61:P82" si="21">(O61/$O$87)</f>
        <v>4.9156451034254665E-2</v>
      </c>
      <c r="Q61" s="44">
        <v>22599941989.029999</v>
      </c>
      <c r="R61" s="26">
        <f t="shared" ref="R61:R86" si="22">(Q61/$Q$87)</f>
        <v>4.8124886273170811E-2</v>
      </c>
      <c r="S61" s="28">
        <f t="shared" ref="S61:S87" si="23">((Q61-O61)/O61)</f>
        <v>-4.762042405261438E-2</v>
      </c>
      <c r="T61" s="29">
        <f t="shared" ref="T61:T86" si="24">(K61/Q61)</f>
        <v>1.6833647129920295E-3</v>
      </c>
      <c r="U61" s="29">
        <f t="shared" ref="U61:U86" si="25">L61/Q61</f>
        <v>-4.3174450942114091E-3</v>
      </c>
      <c r="V61" s="30">
        <f t="shared" ref="V61:V86" si="26">Q61/AA61</f>
        <v>3357.4655586555209</v>
      </c>
      <c r="W61" s="30">
        <f t="shared" ref="W61:W86" si="27">L61/AA61</f>
        <v>-14.495673205201046</v>
      </c>
      <c r="X61" s="21">
        <v>3357.47</v>
      </c>
      <c r="Y61" s="21">
        <v>3357.47</v>
      </c>
      <c r="Z61" s="31">
        <v>2003</v>
      </c>
      <c r="AA61" s="38">
        <v>6731250.5800000001</v>
      </c>
      <c r="AB61" s="18"/>
      <c r="AC61" s="10"/>
      <c r="AD61" s="10"/>
      <c r="AE61" s="10"/>
      <c r="AF61" s="11"/>
      <c r="AG61" s="12"/>
      <c r="AH61" s="12"/>
      <c r="AI61" s="12"/>
      <c r="AJ61" s="13"/>
      <c r="AK61" s="11"/>
      <c r="AL61" s="12"/>
      <c r="AM61" s="12"/>
      <c r="AN61" s="12"/>
      <c r="AO61" s="13"/>
      <c r="AP61" s="11"/>
      <c r="AQ61" s="12"/>
      <c r="AR61" s="12"/>
      <c r="AS61" s="12"/>
      <c r="AT61" s="13"/>
    </row>
    <row r="62" spans="1:46" ht="16.5" customHeight="1" x14ac:dyDescent="0.3">
      <c r="A62" s="19">
        <v>52</v>
      </c>
      <c r="B62" s="20" t="s">
        <v>36</v>
      </c>
      <c r="C62" s="20" t="s">
        <v>114</v>
      </c>
      <c r="D62" s="21"/>
      <c r="E62" s="21"/>
      <c r="F62" s="21">
        <v>9315643500</v>
      </c>
      <c r="G62" s="21">
        <v>110493734500</v>
      </c>
      <c r="H62" s="21"/>
      <c r="I62" s="21">
        <v>22184660693</v>
      </c>
      <c r="J62" s="21">
        <v>119809378000</v>
      </c>
      <c r="K62" s="21">
        <v>233488233</v>
      </c>
      <c r="L62" s="36">
        <v>718138121</v>
      </c>
      <c r="M62" s="21">
        <v>141994038692.95001</v>
      </c>
      <c r="N62" s="21">
        <v>-307115030.38</v>
      </c>
      <c r="O62" s="43">
        <v>150679456910</v>
      </c>
      <c r="P62" s="26">
        <f t="shared" si="21"/>
        <v>0.31213129595625067</v>
      </c>
      <c r="Q62" s="44">
        <v>141686923663</v>
      </c>
      <c r="R62" s="26">
        <f t="shared" si="22"/>
        <v>0.30171170753389931</v>
      </c>
      <c r="S62" s="28">
        <f t="shared" si="23"/>
        <v>-5.9679888894019505E-2</v>
      </c>
      <c r="T62" s="29">
        <f t="shared" si="24"/>
        <v>1.6479165964203436E-3</v>
      </c>
      <c r="U62" s="29">
        <f t="shared" si="25"/>
        <v>5.0684855202875294E-3</v>
      </c>
      <c r="V62" s="30">
        <f t="shared" si="26"/>
        <v>1.9282983289809734</v>
      </c>
      <c r="W62" s="30">
        <f t="shared" si="27"/>
        <v>9.7735521592347014E-3</v>
      </c>
      <c r="X62" s="21">
        <v>1.93</v>
      </c>
      <c r="Y62" s="21">
        <v>1.93</v>
      </c>
      <c r="Z62" s="31">
        <v>3536</v>
      </c>
      <c r="AA62" s="38">
        <v>73477698722</v>
      </c>
      <c r="AB62" s="18"/>
      <c r="AC62" s="10"/>
      <c r="AD62" s="10"/>
      <c r="AE62" s="10"/>
      <c r="AF62" s="11"/>
      <c r="AG62" s="12"/>
      <c r="AH62" s="12"/>
      <c r="AI62" s="12"/>
      <c r="AJ62" s="13"/>
      <c r="AK62" s="11"/>
      <c r="AL62" s="12"/>
      <c r="AM62" s="12"/>
      <c r="AN62" s="12"/>
      <c r="AO62" s="13"/>
      <c r="AP62" s="11"/>
      <c r="AQ62" s="12"/>
      <c r="AR62" s="12"/>
      <c r="AS62" s="12"/>
      <c r="AT62" s="13"/>
    </row>
    <row r="63" spans="1:46" ht="16.5" customHeight="1" x14ac:dyDescent="0.3">
      <c r="A63" s="19">
        <v>53</v>
      </c>
      <c r="B63" s="20" t="s">
        <v>47</v>
      </c>
      <c r="C63" s="20" t="s">
        <v>115</v>
      </c>
      <c r="D63" s="21">
        <v>144858841.75</v>
      </c>
      <c r="E63" s="21"/>
      <c r="F63" s="21">
        <v>1940750383.8299999</v>
      </c>
      <c r="G63" s="21">
        <v>10310580253.15</v>
      </c>
      <c r="H63" s="21"/>
      <c r="I63" s="21">
        <v>126641288.06</v>
      </c>
      <c r="J63" s="21">
        <v>12396189478.73</v>
      </c>
      <c r="K63" s="21">
        <v>982474.4</v>
      </c>
      <c r="L63" s="36">
        <v>46326555.329999998</v>
      </c>
      <c r="M63" s="21">
        <v>12522830766.790001</v>
      </c>
      <c r="N63" s="21">
        <v>254018441.56</v>
      </c>
      <c r="O63" s="43">
        <v>16243057812.23</v>
      </c>
      <c r="P63" s="26">
        <f t="shared" si="21"/>
        <v>3.3647365003790224E-2</v>
      </c>
      <c r="Q63" s="44">
        <v>12268812325.23</v>
      </c>
      <c r="R63" s="26">
        <f t="shared" si="22"/>
        <v>2.6125518293151684E-2</v>
      </c>
      <c r="S63" s="28">
        <f t="shared" si="23"/>
        <v>-0.24467348038419487</v>
      </c>
      <c r="T63" s="29">
        <f t="shared" si="24"/>
        <v>8.0079014492674778E-5</v>
      </c>
      <c r="U63" s="29">
        <f t="shared" si="25"/>
        <v>3.7759608755879742E-3</v>
      </c>
      <c r="V63" s="30">
        <f t="shared" si="26"/>
        <v>0.81681646654236606</v>
      </c>
      <c r="W63" s="30">
        <f t="shared" si="27"/>
        <v>3.0842670201999879E-3</v>
      </c>
      <c r="X63" s="21">
        <v>1</v>
      </c>
      <c r="Y63" s="21">
        <v>1</v>
      </c>
      <c r="Z63" s="31">
        <v>4964</v>
      </c>
      <c r="AA63" s="38">
        <v>15020280354</v>
      </c>
      <c r="AB63" s="18"/>
      <c r="AC63" s="10"/>
      <c r="AD63" s="10"/>
      <c r="AE63" s="10"/>
      <c r="AF63" s="11"/>
      <c r="AG63" s="12"/>
      <c r="AH63" s="12"/>
      <c r="AI63" s="12"/>
      <c r="AJ63" s="13"/>
      <c r="AK63" s="11"/>
      <c r="AL63" s="12"/>
      <c r="AM63" s="12"/>
      <c r="AN63" s="12"/>
      <c r="AO63" s="13"/>
      <c r="AP63" s="11"/>
      <c r="AQ63" s="12"/>
      <c r="AR63" s="12"/>
      <c r="AS63" s="12"/>
      <c r="AT63" s="13"/>
    </row>
    <row r="64" spans="1:46" ht="16.5" customHeight="1" x14ac:dyDescent="0.3">
      <c r="A64" s="19">
        <v>54</v>
      </c>
      <c r="B64" s="20" t="s">
        <v>116</v>
      </c>
      <c r="C64" s="20" t="s">
        <v>117</v>
      </c>
      <c r="D64" s="21"/>
      <c r="E64" s="37"/>
      <c r="F64" s="21">
        <v>92442785.599999994</v>
      </c>
      <c r="G64" s="21">
        <v>436999239.63</v>
      </c>
      <c r="H64" s="21"/>
      <c r="I64" s="21">
        <v>12846806.060000001</v>
      </c>
      <c r="J64" s="21">
        <v>529442025.23000002</v>
      </c>
      <c r="K64" s="21">
        <v>906774.33</v>
      </c>
      <c r="L64" s="36">
        <v>2385689.2999999998</v>
      </c>
      <c r="M64" s="21">
        <v>542288894.33000004</v>
      </c>
      <c r="N64" s="21">
        <v>2918133.36</v>
      </c>
      <c r="O64" s="43">
        <v>536965071.66999996</v>
      </c>
      <c r="P64" s="26">
        <f t="shared" si="21"/>
        <v>1.1123188730611552E-3</v>
      </c>
      <c r="Q64" s="44">
        <v>539370760.97000003</v>
      </c>
      <c r="R64" s="26">
        <f t="shared" si="22"/>
        <v>1.1485496973113666E-3</v>
      </c>
      <c r="S64" s="28">
        <f t="shared" si="23"/>
        <v>4.4801597476688843E-3</v>
      </c>
      <c r="T64" s="29">
        <f t="shared" si="24"/>
        <v>1.6811707189489922E-3</v>
      </c>
      <c r="U64" s="29">
        <f t="shared" si="25"/>
        <v>4.4230971951642233E-3</v>
      </c>
      <c r="V64" s="30">
        <f t="shared" si="26"/>
        <v>2.0390259505564683</v>
      </c>
      <c r="W64" s="30">
        <f t="shared" si="27"/>
        <v>9.0188099627733793E-3</v>
      </c>
      <c r="X64" s="21">
        <v>1.9584999999999999</v>
      </c>
      <c r="Y64" s="21">
        <v>1.9584999999999999</v>
      </c>
      <c r="Z64" s="31">
        <v>1457</v>
      </c>
      <c r="AA64" s="38">
        <v>264523735.3761</v>
      </c>
      <c r="AB64" s="18"/>
      <c r="AC64" s="10"/>
      <c r="AD64" s="10"/>
      <c r="AE64" s="10"/>
      <c r="AF64" s="11"/>
      <c r="AG64" s="12"/>
      <c r="AH64" s="12"/>
      <c r="AI64" s="12"/>
      <c r="AJ64" s="13"/>
      <c r="AK64" s="11"/>
      <c r="AL64" s="12"/>
      <c r="AM64" s="12"/>
      <c r="AN64" s="12"/>
      <c r="AO64" s="13"/>
      <c r="AP64" s="11"/>
      <c r="AQ64" s="12"/>
      <c r="AR64" s="12"/>
      <c r="AS64" s="12"/>
      <c r="AT64" s="13"/>
    </row>
    <row r="65" spans="1:46" ht="18" customHeight="1" x14ac:dyDescent="0.3">
      <c r="A65" s="19">
        <v>55</v>
      </c>
      <c r="B65" s="20" t="s">
        <v>26</v>
      </c>
      <c r="C65" s="20" t="s">
        <v>118</v>
      </c>
      <c r="D65" s="23"/>
      <c r="E65" s="21"/>
      <c r="F65" s="23">
        <v>9009860118.1299992</v>
      </c>
      <c r="G65" s="23">
        <v>31418442176.709999</v>
      </c>
      <c r="H65" s="21"/>
      <c r="I65" s="21">
        <v>830885229.04999995</v>
      </c>
      <c r="J65" s="23">
        <v>40434190047.139999</v>
      </c>
      <c r="K65" s="186">
        <v>63589555.329999998</v>
      </c>
      <c r="L65" s="36">
        <v>192175493.68000001</v>
      </c>
      <c r="M65" s="23">
        <v>41265075276.190002</v>
      </c>
      <c r="N65" s="23">
        <v>-78722425.180000007</v>
      </c>
      <c r="O65" s="43">
        <v>42253035777.93</v>
      </c>
      <c r="P65" s="26">
        <f t="shared" si="21"/>
        <v>8.7526827385159281E-2</v>
      </c>
      <c r="Q65" s="44">
        <v>41186352851.010002</v>
      </c>
      <c r="R65" s="26">
        <f t="shared" si="22"/>
        <v>8.7703258173124757E-2</v>
      </c>
      <c r="S65" s="28">
        <f t="shared" si="23"/>
        <v>-2.5245119250748793E-2</v>
      </c>
      <c r="T65" s="29">
        <f t="shared" si="24"/>
        <v>1.5439472283460664E-3</v>
      </c>
      <c r="U65" s="29">
        <f t="shared" si="25"/>
        <v>4.6659993026133498E-3</v>
      </c>
      <c r="V65" s="30">
        <f t="shared" si="26"/>
        <v>299.68616586547188</v>
      </c>
      <c r="W65" s="30">
        <f t="shared" si="27"/>
        <v>1.3983354409311604</v>
      </c>
      <c r="X65" s="21">
        <v>299.69</v>
      </c>
      <c r="Y65" s="35">
        <v>299.69</v>
      </c>
      <c r="Z65" s="31">
        <v>9779</v>
      </c>
      <c r="AA65" s="32">
        <v>137431611.94</v>
      </c>
      <c r="AB65" s="18"/>
      <c r="AC65" s="10"/>
      <c r="AD65" s="10"/>
      <c r="AE65" s="10"/>
      <c r="AF65" s="11"/>
      <c r="AG65" s="12"/>
      <c r="AH65" s="12"/>
      <c r="AI65" s="12"/>
      <c r="AJ65" s="13"/>
      <c r="AK65" s="11"/>
      <c r="AL65" s="12"/>
      <c r="AM65" s="12"/>
      <c r="AN65" s="12"/>
      <c r="AO65" s="13"/>
      <c r="AP65" s="11"/>
      <c r="AQ65" s="12"/>
      <c r="AR65" s="12"/>
      <c r="AS65" s="12"/>
      <c r="AT65" s="13"/>
    </row>
    <row r="66" spans="1:46" ht="16.5" customHeight="1" x14ac:dyDescent="0.3">
      <c r="A66" s="19">
        <v>56</v>
      </c>
      <c r="B66" s="20" t="s">
        <v>119</v>
      </c>
      <c r="C66" s="20" t="s">
        <v>120</v>
      </c>
      <c r="D66" s="21"/>
      <c r="E66" s="21"/>
      <c r="F66" s="21"/>
      <c r="G66" s="21">
        <v>4428394532.6700001</v>
      </c>
      <c r="H66" s="21"/>
      <c r="I66" s="34"/>
      <c r="J66" s="21">
        <v>5224317820.3400002</v>
      </c>
      <c r="K66" s="21">
        <v>7491188</v>
      </c>
      <c r="L66" s="36">
        <v>39074227</v>
      </c>
      <c r="M66" s="21">
        <v>6523407337.2600002</v>
      </c>
      <c r="N66" s="21">
        <v>38411237.850000001</v>
      </c>
      <c r="O66" s="43">
        <v>6507308707.8999996</v>
      </c>
      <c r="P66" s="26">
        <f t="shared" si="21"/>
        <v>1.3479838206461066E-2</v>
      </c>
      <c r="Q66" s="44">
        <v>6484996099</v>
      </c>
      <c r="R66" s="26">
        <f t="shared" si="22"/>
        <v>1.3809314196373582E-2</v>
      </c>
      <c r="S66" s="28">
        <f t="shared" si="23"/>
        <v>-3.4288536016297607E-3</v>
      </c>
      <c r="T66" s="29">
        <f t="shared" si="24"/>
        <v>1.1551569015061023E-3</v>
      </c>
      <c r="U66" s="29">
        <f t="shared" si="25"/>
        <v>6.0253277571015547E-3</v>
      </c>
      <c r="V66" s="30">
        <f t="shared" si="26"/>
        <v>1</v>
      </c>
      <c r="W66" s="30">
        <f t="shared" si="27"/>
        <v>6.0253277571015547E-3</v>
      </c>
      <c r="X66" s="21">
        <v>1.01</v>
      </c>
      <c r="Y66" s="21">
        <v>1.01</v>
      </c>
      <c r="Z66" s="31">
        <v>1771</v>
      </c>
      <c r="AA66" s="57">
        <v>6484996099</v>
      </c>
      <c r="AB66" s="18"/>
      <c r="AC66" s="10"/>
      <c r="AD66" s="10"/>
      <c r="AE66" s="10"/>
      <c r="AF66" s="11"/>
      <c r="AG66" s="12"/>
      <c r="AH66" s="12"/>
      <c r="AI66" s="12"/>
      <c r="AJ66" s="13"/>
      <c r="AK66" s="11"/>
      <c r="AL66" s="12"/>
      <c r="AM66" s="12"/>
      <c r="AN66" s="12"/>
      <c r="AO66" s="13"/>
      <c r="AP66" s="11"/>
      <c r="AQ66" s="12"/>
      <c r="AR66" s="12"/>
      <c r="AS66" s="12"/>
      <c r="AT66" s="13"/>
    </row>
    <row r="67" spans="1:46" ht="15.75" customHeight="1" x14ac:dyDescent="0.3">
      <c r="A67" s="19">
        <v>57</v>
      </c>
      <c r="B67" s="34" t="s">
        <v>28</v>
      </c>
      <c r="C67" s="20" t="s">
        <v>121</v>
      </c>
      <c r="D67" s="21"/>
      <c r="E67" s="21"/>
      <c r="F67" s="21">
        <v>10780727305.76</v>
      </c>
      <c r="G67" s="21">
        <v>14664156255.15</v>
      </c>
      <c r="H67" s="21"/>
      <c r="I67" s="21">
        <v>30119003.309999999</v>
      </c>
      <c r="J67" s="21">
        <v>10810846309.07</v>
      </c>
      <c r="K67" s="21">
        <v>26895010.550000001</v>
      </c>
      <c r="L67" s="36">
        <v>148285838.46000001</v>
      </c>
      <c r="M67" s="21">
        <v>25475002564.220001</v>
      </c>
      <c r="N67" s="21">
        <v>-27185333.100000001</v>
      </c>
      <c r="O67" s="43">
        <v>25614302896.740002</v>
      </c>
      <c r="P67" s="26">
        <f t="shared" si="21"/>
        <v>5.3059824624605505E-2</v>
      </c>
      <c r="Q67" s="44">
        <v>25447817231.119999</v>
      </c>
      <c r="R67" s="26">
        <f t="shared" si="22"/>
        <v>5.4189223615819113E-2</v>
      </c>
      <c r="S67" s="28">
        <f t="shared" si="23"/>
        <v>-6.4997148777057607E-3</v>
      </c>
      <c r="T67" s="29">
        <f t="shared" si="24"/>
        <v>1.0568690550445418E-3</v>
      </c>
      <c r="U67" s="29">
        <f t="shared" si="25"/>
        <v>5.8270553074651153E-3</v>
      </c>
      <c r="V67" s="30">
        <f t="shared" si="26"/>
        <v>3.9234576340364584</v>
      </c>
      <c r="W67" s="30">
        <f t="shared" si="27"/>
        <v>2.286220463002667E-2</v>
      </c>
      <c r="X67" s="21">
        <v>3.93</v>
      </c>
      <c r="Y67" s="21">
        <v>3.93</v>
      </c>
      <c r="Z67" s="31">
        <v>1225</v>
      </c>
      <c r="AA67" s="57">
        <v>6486069076</v>
      </c>
      <c r="AB67" s="18"/>
      <c r="AC67" s="10"/>
      <c r="AD67" s="10"/>
      <c r="AE67" s="10"/>
      <c r="AF67" s="11"/>
      <c r="AG67" s="12"/>
      <c r="AH67" s="12"/>
      <c r="AI67" s="12"/>
      <c r="AJ67" s="13"/>
      <c r="AK67" s="11"/>
      <c r="AL67" s="12"/>
      <c r="AM67" s="12"/>
      <c r="AN67" s="12"/>
      <c r="AO67" s="13"/>
      <c r="AP67" s="11"/>
      <c r="AQ67" s="12"/>
      <c r="AR67" s="12"/>
      <c r="AS67" s="12"/>
      <c r="AT67" s="13"/>
    </row>
    <row r="68" spans="1:46" ht="16.5" customHeight="1" x14ac:dyDescent="0.3">
      <c r="A68" s="19">
        <v>58</v>
      </c>
      <c r="B68" s="20" t="s">
        <v>26</v>
      </c>
      <c r="C68" s="34" t="s">
        <v>122</v>
      </c>
      <c r="D68" s="21"/>
      <c r="E68" s="21"/>
      <c r="F68" s="21">
        <v>13311053870.83</v>
      </c>
      <c r="G68" s="21">
        <v>18625742399.84</v>
      </c>
      <c r="H68" s="21"/>
      <c r="I68" s="21">
        <v>525632177.93000001</v>
      </c>
      <c r="J68" s="21">
        <v>31968409284.369999</v>
      </c>
      <c r="K68" s="23">
        <v>37394793.950000003</v>
      </c>
      <c r="L68" s="24">
        <v>172299562.13999999</v>
      </c>
      <c r="M68" s="23">
        <v>32494041462.299999</v>
      </c>
      <c r="N68" s="23">
        <v>-37954013.880000003</v>
      </c>
      <c r="O68" s="43">
        <v>36328894519.660004</v>
      </c>
      <c r="P68" s="26">
        <f t="shared" si="21"/>
        <v>7.5255015910047782E-2</v>
      </c>
      <c r="Q68" s="44">
        <v>32456087448.419998</v>
      </c>
      <c r="R68" s="26">
        <f t="shared" si="22"/>
        <v>6.9112810912765471E-2</v>
      </c>
      <c r="S68" s="28">
        <f t="shared" si="23"/>
        <v>-0.10660404403839401</v>
      </c>
      <c r="T68" s="29">
        <f t="shared" si="24"/>
        <v>1.1521657996956263E-3</v>
      </c>
      <c r="U68" s="29">
        <f t="shared" si="25"/>
        <v>5.3086978648865992E-3</v>
      </c>
      <c r="V68" s="30">
        <f t="shared" si="26"/>
        <v>4004.0385076114749</v>
      </c>
      <c r="W68" s="30">
        <f t="shared" si="27"/>
        <v>21.256230676280762</v>
      </c>
      <c r="X68" s="186">
        <v>4004.04</v>
      </c>
      <c r="Y68" s="21">
        <v>4004.04</v>
      </c>
      <c r="Z68" s="31">
        <v>293</v>
      </c>
      <c r="AA68" s="38">
        <v>8105837.9900000002</v>
      </c>
      <c r="AB68" s="18"/>
      <c r="AC68" s="10"/>
      <c r="AD68" s="10"/>
      <c r="AE68" s="10"/>
      <c r="AF68" s="11"/>
      <c r="AG68" s="12"/>
      <c r="AH68" s="12"/>
      <c r="AI68" s="12"/>
      <c r="AJ68" s="13"/>
      <c r="AK68" s="11"/>
      <c r="AL68" s="12"/>
      <c r="AM68" s="12"/>
      <c r="AN68" s="12"/>
      <c r="AO68" s="13"/>
      <c r="AP68" s="11"/>
      <c r="AQ68" s="12"/>
      <c r="AR68" s="12"/>
      <c r="AS68" s="12"/>
      <c r="AT68" s="13"/>
    </row>
    <row r="69" spans="1:46" ht="16.5" customHeight="1" x14ac:dyDescent="0.3">
      <c r="A69" s="19">
        <v>59</v>
      </c>
      <c r="B69" s="20" t="s">
        <v>26</v>
      </c>
      <c r="C69" s="34" t="s">
        <v>123</v>
      </c>
      <c r="D69" s="21">
        <v>60599528.399999999</v>
      </c>
      <c r="E69" s="21"/>
      <c r="F69" s="21">
        <v>147121458.40000001</v>
      </c>
      <c r="G69" s="21">
        <v>31098796.600000001</v>
      </c>
      <c r="H69" s="21"/>
      <c r="I69" s="21">
        <v>8079025.9400000004</v>
      </c>
      <c r="J69" s="21">
        <v>241493781.5</v>
      </c>
      <c r="K69" s="21">
        <v>1663566.82</v>
      </c>
      <c r="L69" s="36">
        <v>838294.46</v>
      </c>
      <c r="M69" s="21">
        <v>249617807.44</v>
      </c>
      <c r="N69" s="21">
        <v>-1017920.47</v>
      </c>
      <c r="O69" s="43">
        <v>245393239.16999999</v>
      </c>
      <c r="P69" s="26">
        <f t="shared" si="21"/>
        <v>5.0833014222226715E-4</v>
      </c>
      <c r="Q69" s="44">
        <v>248599886.97</v>
      </c>
      <c r="R69" s="26">
        <f t="shared" si="22"/>
        <v>5.2937486714619046E-4</v>
      </c>
      <c r="S69" s="28">
        <f t="shared" si="23"/>
        <v>1.3067384459514619E-2</v>
      </c>
      <c r="T69" s="29">
        <f t="shared" si="24"/>
        <v>6.6917440722760761E-3</v>
      </c>
      <c r="U69" s="29">
        <f t="shared" si="25"/>
        <v>3.372062916911792E-3</v>
      </c>
      <c r="V69" s="30">
        <f t="shared" si="26"/>
        <v>3555.2224105820396</v>
      </c>
      <c r="W69" s="30">
        <f t="shared" si="27"/>
        <v>11.988433652097445</v>
      </c>
      <c r="X69" s="21">
        <v>3546.34</v>
      </c>
      <c r="Y69" s="21">
        <v>3561.51</v>
      </c>
      <c r="Z69" s="31">
        <v>15</v>
      </c>
      <c r="AA69" s="38">
        <v>69925.27</v>
      </c>
      <c r="AB69" s="18"/>
      <c r="AC69" s="10"/>
      <c r="AD69" s="10"/>
      <c r="AE69" s="10"/>
      <c r="AF69" s="11"/>
      <c r="AG69" s="12"/>
      <c r="AH69" s="12"/>
      <c r="AI69" s="12"/>
      <c r="AJ69" s="13"/>
      <c r="AK69" s="11"/>
      <c r="AL69" s="12"/>
      <c r="AM69" s="12"/>
      <c r="AN69" s="12"/>
      <c r="AO69" s="13"/>
      <c r="AP69" s="11"/>
      <c r="AQ69" s="12"/>
      <c r="AR69" s="12"/>
      <c r="AS69" s="12"/>
      <c r="AT69" s="13"/>
    </row>
    <row r="70" spans="1:46" ht="16.5" customHeight="1" x14ac:dyDescent="0.3">
      <c r="A70" s="19">
        <v>60</v>
      </c>
      <c r="B70" s="20" t="s">
        <v>124</v>
      </c>
      <c r="C70" s="34" t="s">
        <v>125</v>
      </c>
      <c r="D70" s="21"/>
      <c r="E70" s="21"/>
      <c r="F70" s="21"/>
      <c r="G70" s="23">
        <v>7051816327.8599997</v>
      </c>
      <c r="H70" s="21"/>
      <c r="I70" s="21">
        <v>3254094418.8499999</v>
      </c>
      <c r="J70" s="21">
        <v>12126214784.530001</v>
      </c>
      <c r="K70" s="23">
        <v>19925302.07</v>
      </c>
      <c r="L70" s="24">
        <v>74355742.010000005</v>
      </c>
      <c r="M70" s="21">
        <v>15380309203.379999</v>
      </c>
      <c r="N70" s="21">
        <v>184419996.75999999</v>
      </c>
      <c r="O70" s="43">
        <v>15125662589.27</v>
      </c>
      <c r="P70" s="26">
        <f t="shared" si="21"/>
        <v>3.1332689691108757E-2</v>
      </c>
      <c r="Q70" s="44">
        <v>15195889206.620001</v>
      </c>
      <c r="R70" s="26">
        <f t="shared" si="22"/>
        <v>3.2358509603399171E-2</v>
      </c>
      <c r="S70" s="28">
        <f t="shared" si="23"/>
        <v>4.6428787456767985E-3</v>
      </c>
      <c r="T70" s="29">
        <f t="shared" si="24"/>
        <v>1.3112297542495677E-3</v>
      </c>
      <c r="U70" s="29">
        <f t="shared" si="25"/>
        <v>4.8931484692325451E-3</v>
      </c>
      <c r="V70" s="30">
        <f t="shared" si="26"/>
        <v>1130.4608502484496</v>
      </c>
      <c r="W70" s="30">
        <f t="shared" si="27"/>
        <v>5.5315127789205221</v>
      </c>
      <c r="X70" s="21">
        <v>1130.42</v>
      </c>
      <c r="Y70" s="21">
        <v>1130.42</v>
      </c>
      <c r="Z70" s="31">
        <v>4590</v>
      </c>
      <c r="AA70" s="38">
        <v>13442207.4</v>
      </c>
      <c r="AB70" s="18"/>
      <c r="AC70" s="10"/>
      <c r="AD70" s="10"/>
      <c r="AE70" s="10"/>
      <c r="AF70" s="11"/>
      <c r="AG70" s="12"/>
      <c r="AH70" s="12"/>
      <c r="AI70" s="12"/>
      <c r="AJ70" s="13"/>
      <c r="AK70" s="11"/>
      <c r="AL70" s="12"/>
      <c r="AM70" s="12"/>
      <c r="AN70" s="12"/>
      <c r="AO70" s="13"/>
      <c r="AP70" s="11"/>
      <c r="AQ70" s="12"/>
      <c r="AR70" s="12"/>
      <c r="AS70" s="12"/>
      <c r="AT70" s="13"/>
    </row>
    <row r="71" spans="1:46" ht="16.5" customHeight="1" x14ac:dyDescent="0.3">
      <c r="A71" s="19">
        <v>61</v>
      </c>
      <c r="B71" s="34" t="s">
        <v>49</v>
      </c>
      <c r="C71" s="34" t="s">
        <v>126</v>
      </c>
      <c r="D71" s="21"/>
      <c r="E71" s="21"/>
      <c r="F71" s="21">
        <v>8852162.3300000001</v>
      </c>
      <c r="G71" s="21">
        <v>48392750.909999996</v>
      </c>
      <c r="H71" s="37"/>
      <c r="I71" s="21">
        <v>1473757.74</v>
      </c>
      <c r="J71" s="21">
        <v>57244913.240000002</v>
      </c>
      <c r="K71" s="21">
        <v>63139.14</v>
      </c>
      <c r="L71" s="36">
        <v>468499.66</v>
      </c>
      <c r="M71" s="21">
        <v>58718670.979999997</v>
      </c>
      <c r="N71" s="21">
        <v>62907.49</v>
      </c>
      <c r="O71" s="43">
        <v>64246768.939999998</v>
      </c>
      <c r="P71" s="26">
        <f t="shared" si="21"/>
        <v>1.3308667061510444E-4</v>
      </c>
      <c r="Q71" s="44">
        <v>57949939.829999998</v>
      </c>
      <c r="R71" s="26">
        <f t="shared" si="22"/>
        <v>1.2340006293863674E-4</v>
      </c>
      <c r="S71" s="28">
        <f t="shared" si="23"/>
        <v>-9.8010051149507657E-2</v>
      </c>
      <c r="T71" s="29">
        <f t="shared" si="24"/>
        <v>1.0895462563934124E-3</v>
      </c>
      <c r="U71" s="29">
        <f t="shared" si="25"/>
        <v>8.0845581785654111E-3</v>
      </c>
      <c r="V71" s="30">
        <f t="shared" si="26"/>
        <v>12.37730592011749</v>
      </c>
      <c r="W71" s="30">
        <f t="shared" si="27"/>
        <v>0.10006504980509193</v>
      </c>
      <c r="X71" s="21">
        <v>12.3773</v>
      </c>
      <c r="Y71" s="21">
        <v>12.541499999999999</v>
      </c>
      <c r="Z71" s="31">
        <v>47</v>
      </c>
      <c r="AA71" s="38">
        <v>4681951</v>
      </c>
      <c r="AB71" s="68"/>
      <c r="AC71" s="40"/>
      <c r="AD71" s="10"/>
      <c r="AE71" s="10"/>
      <c r="AF71" s="11"/>
      <c r="AG71" s="12"/>
      <c r="AH71" s="12"/>
      <c r="AI71" s="12"/>
      <c r="AJ71" s="13"/>
      <c r="AK71" s="11"/>
      <c r="AL71" s="12"/>
      <c r="AM71" s="12"/>
      <c r="AN71" s="12"/>
      <c r="AO71" s="13"/>
      <c r="AP71" s="11"/>
      <c r="AQ71" s="12"/>
      <c r="AR71" s="12"/>
      <c r="AS71" s="12"/>
      <c r="AT71" s="13"/>
    </row>
    <row r="72" spans="1:46" ht="18.75" customHeight="1" x14ac:dyDescent="0.35">
      <c r="A72" s="19">
        <v>62</v>
      </c>
      <c r="B72" s="20" t="s">
        <v>127</v>
      </c>
      <c r="C72" s="20" t="s">
        <v>128</v>
      </c>
      <c r="D72" s="37"/>
      <c r="E72" s="21"/>
      <c r="F72" s="23">
        <v>17302444.329999998</v>
      </c>
      <c r="G72" s="23">
        <v>15366780.82</v>
      </c>
      <c r="H72" s="21"/>
      <c r="I72" s="21">
        <v>935206.99</v>
      </c>
      <c r="J72" s="23">
        <v>33604432.140000001</v>
      </c>
      <c r="K72" s="23">
        <v>88854.27</v>
      </c>
      <c r="L72" s="87">
        <v>-52485.04</v>
      </c>
      <c r="M72" s="23">
        <v>33604432.140000001</v>
      </c>
      <c r="N72" s="23">
        <v>2311231.23</v>
      </c>
      <c r="O72" s="43">
        <v>31041639.84</v>
      </c>
      <c r="P72" s="26">
        <f t="shared" si="21"/>
        <v>6.4302509914497544E-5</v>
      </c>
      <c r="Q72" s="44">
        <v>31293200.91</v>
      </c>
      <c r="R72" s="26">
        <f t="shared" si="22"/>
        <v>6.6636530998541419E-5</v>
      </c>
      <c r="S72" s="28">
        <f t="shared" si="23"/>
        <v>8.1039877821093963E-3</v>
      </c>
      <c r="T72" s="29">
        <f t="shared" si="24"/>
        <v>2.8394113550591076E-3</v>
      </c>
      <c r="U72" s="29">
        <f t="shared" si="25"/>
        <v>-1.6772026661941116E-3</v>
      </c>
      <c r="V72" s="30">
        <f t="shared" si="26"/>
        <v>0.65697603632719215</v>
      </c>
      <c r="W72" s="30">
        <f t="shared" si="27"/>
        <v>-1.1018819597536061E-3</v>
      </c>
      <c r="X72" s="45">
        <v>0.65690000000000004</v>
      </c>
      <c r="Y72" s="45">
        <v>0.65690000000000004</v>
      </c>
      <c r="Z72" s="31">
        <v>840</v>
      </c>
      <c r="AA72" s="120">
        <v>47632180.140000001</v>
      </c>
      <c r="AB72" s="46"/>
      <c r="AC72" s="47"/>
      <c r="AD72" s="83"/>
      <c r="AE72" s="10"/>
      <c r="AF72" s="11"/>
      <c r="AG72" s="12"/>
      <c r="AH72" s="12"/>
      <c r="AI72" s="12"/>
      <c r="AJ72" s="13"/>
      <c r="AK72" s="11"/>
      <c r="AL72" s="12"/>
      <c r="AM72" s="12"/>
      <c r="AN72" s="12"/>
      <c r="AO72" s="13"/>
      <c r="AP72" s="11"/>
      <c r="AQ72" s="12"/>
      <c r="AR72" s="12"/>
      <c r="AS72" s="12"/>
      <c r="AT72" s="13"/>
    </row>
    <row r="73" spans="1:46" ht="16.5" customHeight="1" x14ac:dyDescent="0.3">
      <c r="A73" s="19">
        <v>63</v>
      </c>
      <c r="B73" s="20" t="s">
        <v>26</v>
      </c>
      <c r="C73" s="20" t="s">
        <v>129</v>
      </c>
      <c r="D73" s="21"/>
      <c r="E73" s="21"/>
      <c r="F73" s="21">
        <v>22900717324.200001</v>
      </c>
      <c r="G73" s="21">
        <v>98060051019.199997</v>
      </c>
      <c r="H73" s="21"/>
      <c r="I73" s="21">
        <v>521091834</v>
      </c>
      <c r="J73" s="21">
        <v>121154956912.39999</v>
      </c>
      <c r="K73" s="35">
        <v>170998168.40000001</v>
      </c>
      <c r="L73" s="36">
        <v>481676379.60000002</v>
      </c>
      <c r="M73" s="21">
        <v>121676048746.39999</v>
      </c>
      <c r="N73" s="21">
        <v>-202658989.40000001</v>
      </c>
      <c r="O73" s="43">
        <v>113868839401.39999</v>
      </c>
      <c r="P73" s="26">
        <f t="shared" si="21"/>
        <v>0.23587839470792765</v>
      </c>
      <c r="Q73" s="44">
        <v>121473389757</v>
      </c>
      <c r="R73" s="26">
        <f t="shared" si="22"/>
        <v>0.2586684988001195</v>
      </c>
      <c r="S73" s="28">
        <f t="shared" si="23"/>
        <v>6.678341849777833E-2</v>
      </c>
      <c r="T73" s="29">
        <f t="shared" si="24"/>
        <v>1.4077006391446823E-3</v>
      </c>
      <c r="U73" s="29">
        <f t="shared" si="25"/>
        <v>3.965283100797334E-3</v>
      </c>
      <c r="V73" s="30">
        <f t="shared" si="26"/>
        <v>1.248600780499777</v>
      </c>
      <c r="W73" s="30">
        <f t="shared" si="27"/>
        <v>4.951055574558127E-3</v>
      </c>
      <c r="X73" s="21">
        <v>474.46800000000002</v>
      </c>
      <c r="Y73" s="21">
        <v>474.46800000000002</v>
      </c>
      <c r="Z73" s="117">
        <v>3043</v>
      </c>
      <c r="AA73" s="121">
        <v>97287613186</v>
      </c>
      <c r="AB73" s="93"/>
      <c r="AC73" s="50"/>
      <c r="AD73" s="10"/>
      <c r="AE73" s="10"/>
      <c r="AF73" s="11"/>
      <c r="AG73" s="12"/>
      <c r="AH73" s="12"/>
      <c r="AI73" s="12"/>
      <c r="AJ73" s="13"/>
      <c r="AK73" s="11"/>
      <c r="AL73" s="12"/>
      <c r="AM73" s="12"/>
      <c r="AN73" s="12"/>
      <c r="AO73" s="13"/>
      <c r="AP73" s="11"/>
      <c r="AQ73" s="12"/>
      <c r="AR73" s="12"/>
      <c r="AS73" s="12"/>
      <c r="AT73" s="13"/>
    </row>
    <row r="74" spans="1:46" ht="16.5" customHeight="1" x14ac:dyDescent="0.3">
      <c r="A74" s="19">
        <v>64</v>
      </c>
      <c r="B74" s="20" t="s">
        <v>74</v>
      </c>
      <c r="C74" s="20" t="s">
        <v>130</v>
      </c>
      <c r="D74" s="21"/>
      <c r="E74" s="37"/>
      <c r="F74" s="21">
        <v>373901458.08999997</v>
      </c>
      <c r="G74" s="21">
        <v>549447258.97000003</v>
      </c>
      <c r="H74" s="21"/>
      <c r="I74" s="21">
        <v>394833636.69</v>
      </c>
      <c r="J74" s="21">
        <v>1317937753.25</v>
      </c>
      <c r="K74" s="21">
        <v>1741390.18</v>
      </c>
      <c r="L74" s="36">
        <v>7654687.2599999998</v>
      </c>
      <c r="M74" s="21">
        <v>1317937753.25</v>
      </c>
      <c r="N74" s="21">
        <v>6755250.4900000002</v>
      </c>
      <c r="O74" s="43">
        <v>1327618664.8699999</v>
      </c>
      <c r="P74" s="26">
        <f t="shared" si="21"/>
        <v>2.750151499743551E-3</v>
      </c>
      <c r="Q74" s="44">
        <v>1311182502.75</v>
      </c>
      <c r="R74" s="26">
        <f t="shared" si="22"/>
        <v>2.7920650795849023E-3</v>
      </c>
      <c r="S74" s="28">
        <f t="shared" si="23"/>
        <v>-1.2380183071325915E-2</v>
      </c>
      <c r="T74" s="29">
        <f t="shared" si="24"/>
        <v>1.328106633781115E-3</v>
      </c>
      <c r="U74" s="29">
        <f t="shared" si="25"/>
        <v>5.8380029049697442E-3</v>
      </c>
      <c r="V74" s="30">
        <f t="shared" si="26"/>
        <v>1161.7150789741117</v>
      </c>
      <c r="W74" s="30">
        <f t="shared" si="27"/>
        <v>6.7820960057980209</v>
      </c>
      <c r="X74" s="185">
        <v>1161.72</v>
      </c>
      <c r="Y74" s="21">
        <v>1167.7</v>
      </c>
      <c r="Z74" s="88">
        <v>143</v>
      </c>
      <c r="AA74" s="118">
        <v>1128661</v>
      </c>
      <c r="AB74" s="18"/>
      <c r="AC74" s="10"/>
      <c r="AD74" s="10"/>
      <c r="AE74" s="10"/>
      <c r="AF74" s="11"/>
      <c r="AG74" s="12"/>
      <c r="AH74" s="12"/>
      <c r="AI74" s="12"/>
      <c r="AJ74" s="13"/>
      <c r="AK74" s="11"/>
      <c r="AL74" s="12"/>
      <c r="AM74" s="12"/>
      <c r="AN74" s="12"/>
      <c r="AO74" s="13"/>
      <c r="AP74" s="11"/>
      <c r="AQ74" s="12"/>
      <c r="AR74" s="12"/>
      <c r="AS74" s="12"/>
      <c r="AT74" s="13"/>
    </row>
    <row r="75" spans="1:46" ht="16.5" customHeight="1" x14ac:dyDescent="0.3">
      <c r="A75" s="19">
        <v>65</v>
      </c>
      <c r="B75" s="20" t="s">
        <v>47</v>
      </c>
      <c r="C75" s="20" t="s">
        <v>131</v>
      </c>
      <c r="D75" s="21">
        <v>13709000</v>
      </c>
      <c r="E75" s="21"/>
      <c r="F75" s="21">
        <v>202639246.05000001</v>
      </c>
      <c r="G75" s="21"/>
      <c r="H75" s="21"/>
      <c r="I75" s="21">
        <v>9597173.8800000008</v>
      </c>
      <c r="J75" s="21">
        <v>216348246.05000001</v>
      </c>
      <c r="K75" s="35">
        <v>300179.42</v>
      </c>
      <c r="L75" s="36">
        <v>4474813.37</v>
      </c>
      <c r="M75" s="21">
        <v>225945419.93000001</v>
      </c>
      <c r="N75" s="21">
        <v>5644964.1299999999</v>
      </c>
      <c r="O75" s="43">
        <v>220342323.05000001</v>
      </c>
      <c r="P75" s="26">
        <f t="shared" si="21"/>
        <v>4.5643736882252441E-4</v>
      </c>
      <c r="Q75" s="44">
        <v>220300455.80000001</v>
      </c>
      <c r="R75" s="26">
        <f t="shared" si="22"/>
        <v>4.6911334491251647E-4</v>
      </c>
      <c r="S75" s="28">
        <f t="shared" si="23"/>
        <v>-1.9001002358725019E-4</v>
      </c>
      <c r="T75" s="29">
        <f t="shared" si="24"/>
        <v>1.3625910074036259E-3</v>
      </c>
      <c r="U75" s="29">
        <f t="shared" si="25"/>
        <v>2.0312320071014578E-2</v>
      </c>
      <c r="V75" s="30">
        <f t="shared" si="26"/>
        <v>117.77514696669347</v>
      </c>
      <c r="W75" s="30">
        <f t="shared" si="27"/>
        <v>2.3922864815982594</v>
      </c>
      <c r="X75" s="21">
        <v>148.01</v>
      </c>
      <c r="Y75" s="21">
        <v>148.44</v>
      </c>
      <c r="Z75" s="31">
        <v>16</v>
      </c>
      <c r="AA75" s="38">
        <v>1870517.35</v>
      </c>
      <c r="AB75" s="18"/>
      <c r="AC75" s="10"/>
      <c r="AD75" s="10"/>
      <c r="AE75" s="10"/>
      <c r="AF75" s="11"/>
      <c r="AG75" s="12"/>
      <c r="AH75" s="12"/>
      <c r="AI75" s="12"/>
      <c r="AJ75" s="13"/>
      <c r="AK75" s="11"/>
      <c r="AL75" s="12"/>
      <c r="AM75" s="12"/>
      <c r="AN75" s="12"/>
      <c r="AO75" s="13"/>
      <c r="AP75" s="11"/>
      <c r="AQ75" s="12"/>
      <c r="AR75" s="12"/>
      <c r="AS75" s="12"/>
      <c r="AT75" s="13"/>
    </row>
    <row r="76" spans="1:46" ht="16.5" customHeight="1" x14ac:dyDescent="0.3">
      <c r="A76" s="19">
        <v>66</v>
      </c>
      <c r="B76" s="34" t="s">
        <v>79</v>
      </c>
      <c r="C76" s="34" t="s">
        <v>132</v>
      </c>
      <c r="D76" s="21"/>
      <c r="E76" s="21"/>
      <c r="F76" s="21">
        <v>3341180920.6399999</v>
      </c>
      <c r="G76" s="21">
        <v>25585631776.630001</v>
      </c>
      <c r="H76" s="21"/>
      <c r="I76" s="21"/>
      <c r="J76" s="21">
        <v>28926812697.27</v>
      </c>
      <c r="K76" s="21">
        <v>52167618.600000001</v>
      </c>
      <c r="L76" s="36">
        <v>169581688.97999999</v>
      </c>
      <c r="M76" s="21">
        <v>28926812697.27</v>
      </c>
      <c r="N76" s="21">
        <v>-52167618.600000001</v>
      </c>
      <c r="O76" s="43">
        <v>30098888220.16</v>
      </c>
      <c r="P76" s="26">
        <f t="shared" si="21"/>
        <v>6.2349607435951485E-2</v>
      </c>
      <c r="Q76" s="44">
        <v>28874645078.669998</v>
      </c>
      <c r="R76" s="26">
        <f t="shared" si="22"/>
        <v>6.148639723339426E-2</v>
      </c>
      <c r="S76" s="28">
        <f t="shared" si="23"/>
        <v>-4.0674031962084675E-2</v>
      </c>
      <c r="T76" s="29">
        <f t="shared" si="24"/>
        <v>1.8066929812597685E-3</v>
      </c>
      <c r="U76" s="29">
        <f t="shared" si="25"/>
        <v>5.8730311149442233E-3</v>
      </c>
      <c r="V76" s="30">
        <f t="shared" si="26"/>
        <v>24.315596522155094</v>
      </c>
      <c r="W76" s="30">
        <f t="shared" si="27"/>
        <v>0.14280625495304641</v>
      </c>
      <c r="X76" s="21">
        <v>24.312200000000001</v>
      </c>
      <c r="Y76" s="21">
        <v>24.312200000000001</v>
      </c>
      <c r="Z76" s="31">
        <v>1729</v>
      </c>
      <c r="AA76" s="38">
        <v>1187494826.72</v>
      </c>
      <c r="AB76" s="18"/>
      <c r="AC76" s="122"/>
      <c r="AD76" s="10"/>
      <c r="AE76" s="10"/>
      <c r="AF76" s="11"/>
      <c r="AG76" s="12"/>
      <c r="AH76" s="12"/>
      <c r="AI76" s="12"/>
      <c r="AJ76" s="13"/>
      <c r="AK76" s="11"/>
      <c r="AL76" s="12"/>
      <c r="AM76" s="12"/>
      <c r="AN76" s="12"/>
      <c r="AO76" s="13"/>
      <c r="AP76" s="11"/>
      <c r="AQ76" s="12"/>
      <c r="AR76" s="12"/>
      <c r="AS76" s="12"/>
      <c r="AT76" s="13"/>
    </row>
    <row r="77" spans="1:46" ht="16.5" customHeight="1" x14ac:dyDescent="0.3">
      <c r="A77" s="19">
        <v>67</v>
      </c>
      <c r="B77" s="34" t="s">
        <v>47</v>
      </c>
      <c r="C77" s="34" t="s">
        <v>133</v>
      </c>
      <c r="D77" s="37"/>
      <c r="E77" s="21"/>
      <c r="F77" s="21">
        <v>311631198</v>
      </c>
      <c r="G77" s="21">
        <v>984960000</v>
      </c>
      <c r="H77" s="37"/>
      <c r="I77" s="21">
        <v>6430854</v>
      </c>
      <c r="J77" s="21">
        <v>1296591198</v>
      </c>
      <c r="K77" s="21">
        <v>2416256.6</v>
      </c>
      <c r="L77" s="36">
        <v>11507825</v>
      </c>
      <c r="M77" s="21">
        <v>1303022052</v>
      </c>
      <c r="N77" s="21">
        <v>28189004.199999999</v>
      </c>
      <c r="O77" s="43">
        <v>1270717666.8</v>
      </c>
      <c r="P77" s="26">
        <f t="shared" si="21"/>
        <v>2.6322815350316294E-3</v>
      </c>
      <c r="Q77" s="44">
        <v>1274833047.8</v>
      </c>
      <c r="R77" s="26">
        <f t="shared" si="22"/>
        <v>2.7146616337526248E-3</v>
      </c>
      <c r="S77" s="28">
        <f t="shared" si="23"/>
        <v>3.2386273580059743E-3</v>
      </c>
      <c r="T77" s="29">
        <f t="shared" si="24"/>
        <v>1.8953513984986295E-3</v>
      </c>
      <c r="U77" s="29">
        <f t="shared" si="25"/>
        <v>9.0269271100707968E-3</v>
      </c>
      <c r="V77" s="30">
        <f t="shared" si="26"/>
        <v>0.98272917868022192</v>
      </c>
      <c r="W77" s="30">
        <f t="shared" si="27"/>
        <v>8.8710246648861044E-3</v>
      </c>
      <c r="X77" s="45">
        <v>410.4</v>
      </c>
      <c r="Y77" s="45">
        <v>410.4</v>
      </c>
      <c r="Z77" s="37">
        <v>237</v>
      </c>
      <c r="AA77" s="38">
        <v>1297237403.2</v>
      </c>
      <c r="AB77" s="68"/>
      <c r="AC77" s="40"/>
      <c r="AD77" s="40"/>
      <c r="AE77" s="40"/>
      <c r="AF77" s="11"/>
      <c r="AG77" s="12"/>
      <c r="AH77" s="12"/>
      <c r="AI77" s="12"/>
      <c r="AJ77" s="13"/>
      <c r="AK77" s="11"/>
      <c r="AL77" s="12"/>
      <c r="AM77" s="12"/>
      <c r="AN77" s="12"/>
      <c r="AO77" s="13"/>
      <c r="AP77" s="11"/>
      <c r="AQ77" s="12"/>
      <c r="AR77" s="12"/>
      <c r="AS77" s="12"/>
      <c r="AT77" s="13"/>
    </row>
    <row r="78" spans="1:46" ht="16.5" customHeight="1" x14ac:dyDescent="0.3">
      <c r="A78" s="19">
        <v>68</v>
      </c>
      <c r="B78" s="34" t="s">
        <v>134</v>
      </c>
      <c r="C78" s="34" t="s">
        <v>135</v>
      </c>
      <c r="D78" s="21"/>
      <c r="E78" s="37"/>
      <c r="F78" s="190">
        <v>146711510.69</v>
      </c>
      <c r="G78" s="190">
        <v>475285816.19999999</v>
      </c>
      <c r="H78" s="21"/>
      <c r="I78" s="100">
        <v>2001132.3</v>
      </c>
      <c r="J78" s="190">
        <v>621997326.88999999</v>
      </c>
      <c r="K78" s="123">
        <v>23653628.09</v>
      </c>
      <c r="L78" s="124">
        <v>22711572.059999999</v>
      </c>
      <c r="M78" s="100">
        <v>623998459.17999995</v>
      </c>
      <c r="N78" s="125">
        <v>3437033.72</v>
      </c>
      <c r="O78" s="181">
        <v>646608609.58000004</v>
      </c>
      <c r="P78" s="26">
        <f t="shared" si="21"/>
        <v>1.3394445893525136E-3</v>
      </c>
      <c r="Q78" s="102">
        <v>646037751.52999997</v>
      </c>
      <c r="R78" s="26">
        <f t="shared" si="22"/>
        <v>1.3756890763546004E-3</v>
      </c>
      <c r="S78" s="28">
        <f t="shared" si="23"/>
        <v>-8.8284944175251283E-4</v>
      </c>
      <c r="T78" s="29">
        <f t="shared" si="24"/>
        <v>3.6613383713229641E-2</v>
      </c>
      <c r="U78" s="29">
        <f t="shared" si="25"/>
        <v>3.5155177861065513E-2</v>
      </c>
      <c r="V78" s="30">
        <f t="shared" si="26"/>
        <v>178.04177532861482</v>
      </c>
      <c r="W78" s="30">
        <f t="shared" si="27"/>
        <v>6.2590902783773199</v>
      </c>
      <c r="X78" s="126">
        <v>171.02070000000001</v>
      </c>
      <c r="Y78" s="100">
        <v>171.96799999999999</v>
      </c>
      <c r="Z78" s="127">
        <v>382</v>
      </c>
      <c r="AA78" s="128">
        <v>3628573.97</v>
      </c>
      <c r="AB78" s="82"/>
      <c r="AC78" s="47"/>
      <c r="AD78" s="47"/>
      <c r="AE78" s="48"/>
      <c r="AF78" s="11"/>
      <c r="AG78" s="12"/>
      <c r="AH78" s="12"/>
      <c r="AI78" s="12"/>
      <c r="AJ78" s="13"/>
      <c r="AK78" s="11"/>
      <c r="AL78" s="12"/>
      <c r="AM78" s="12"/>
      <c r="AN78" s="12"/>
      <c r="AO78" s="13"/>
      <c r="AP78" s="11"/>
      <c r="AQ78" s="12"/>
      <c r="AR78" s="12"/>
      <c r="AS78" s="12"/>
      <c r="AT78" s="13"/>
    </row>
    <row r="79" spans="1:46" ht="16.5" customHeight="1" x14ac:dyDescent="0.3">
      <c r="A79" s="19">
        <v>69</v>
      </c>
      <c r="B79" s="34" t="s">
        <v>77</v>
      </c>
      <c r="C79" s="34" t="s">
        <v>136</v>
      </c>
      <c r="D79" s="21"/>
      <c r="E79" s="21"/>
      <c r="F79" s="21">
        <v>186114807.59</v>
      </c>
      <c r="G79" s="21">
        <v>1041828275.83</v>
      </c>
      <c r="H79" s="21"/>
      <c r="I79" s="21">
        <v>18755687.609999999</v>
      </c>
      <c r="J79" s="21">
        <v>1227943083.4100001</v>
      </c>
      <c r="K79" s="21">
        <v>1876671.83</v>
      </c>
      <c r="L79" s="36">
        <v>-85335329.25</v>
      </c>
      <c r="M79" s="21">
        <v>1246698771.03</v>
      </c>
      <c r="N79" s="21">
        <v>5764496.0999999996</v>
      </c>
      <c r="O79" s="43">
        <v>1659254204.71</v>
      </c>
      <c r="P79" s="26">
        <f t="shared" si="21"/>
        <v>3.437131881530023E-3</v>
      </c>
      <c r="Q79" s="44">
        <v>1240934274.9400001</v>
      </c>
      <c r="R79" s="26">
        <f t="shared" si="22"/>
        <v>2.6424767321506911E-3</v>
      </c>
      <c r="S79" s="28">
        <f t="shared" si="23"/>
        <v>-0.2521132256784685</v>
      </c>
      <c r="T79" s="29">
        <f t="shared" si="24"/>
        <v>1.5123055812853088E-3</v>
      </c>
      <c r="U79" s="29">
        <f t="shared" si="25"/>
        <v>-6.8767001583646334E-2</v>
      </c>
      <c r="V79" s="30">
        <f t="shared" si="26"/>
        <v>1.3549956978242614</v>
      </c>
      <c r="W79" s="30">
        <f t="shared" si="27"/>
        <v>-9.3178991298114952E-2</v>
      </c>
      <c r="X79" s="21">
        <v>1.355</v>
      </c>
      <c r="Y79" s="21">
        <v>1.355</v>
      </c>
      <c r="Z79" s="31">
        <v>131</v>
      </c>
      <c r="AA79" s="38">
        <v>915821560.86000001</v>
      </c>
      <c r="AB79" s="93"/>
      <c r="AC79" s="50"/>
      <c r="AD79" s="50"/>
      <c r="AE79" s="50"/>
      <c r="AF79" s="11"/>
      <c r="AG79" s="12"/>
      <c r="AH79" s="12"/>
      <c r="AI79" s="12"/>
      <c r="AJ79" s="13"/>
      <c r="AK79" s="11"/>
      <c r="AL79" s="12"/>
      <c r="AM79" s="12"/>
      <c r="AN79" s="12"/>
      <c r="AO79" s="13"/>
      <c r="AP79" s="11"/>
      <c r="AQ79" s="12"/>
      <c r="AR79" s="12"/>
      <c r="AS79" s="12"/>
      <c r="AT79" s="13"/>
    </row>
    <row r="80" spans="1:46" ht="16.5" customHeight="1" x14ac:dyDescent="0.3">
      <c r="A80" s="19">
        <v>70</v>
      </c>
      <c r="B80" s="34" t="s">
        <v>26</v>
      </c>
      <c r="C80" s="34" t="s">
        <v>137</v>
      </c>
      <c r="D80" s="21"/>
      <c r="E80" s="21"/>
      <c r="F80" s="21">
        <v>810615764.64999998</v>
      </c>
      <c r="G80" s="21">
        <v>9491584919.1299992</v>
      </c>
      <c r="H80" s="21"/>
      <c r="I80" s="21">
        <v>23273746.359999999</v>
      </c>
      <c r="J80" s="21">
        <v>10302200683.780001</v>
      </c>
      <c r="K80" s="21">
        <v>17056035.190000001</v>
      </c>
      <c r="L80" s="36">
        <v>36330199.710000001</v>
      </c>
      <c r="M80" s="21">
        <v>10325474430.139999</v>
      </c>
      <c r="N80" s="21">
        <v>-31175144.550000001</v>
      </c>
      <c r="O80" s="43">
        <v>10505362134.709999</v>
      </c>
      <c r="P80" s="26">
        <f t="shared" si="21"/>
        <v>2.1761774065560346E-2</v>
      </c>
      <c r="Q80" s="44">
        <v>10294299285.59</v>
      </c>
      <c r="R80" s="26">
        <f t="shared" si="22"/>
        <v>2.1920940444071717E-2</v>
      </c>
      <c r="S80" s="28">
        <f t="shared" si="23"/>
        <v>-2.0090963682502825E-2</v>
      </c>
      <c r="T80" s="29">
        <f t="shared" si="24"/>
        <v>1.6568427550843704E-3</v>
      </c>
      <c r="U80" s="29">
        <f t="shared" si="25"/>
        <v>3.529157128825189E-3</v>
      </c>
      <c r="V80" s="30">
        <f t="shared" si="26"/>
        <v>113.31772765275483</v>
      </c>
      <c r="W80" s="30">
        <f t="shared" si="27"/>
        <v>0.39991606636799093</v>
      </c>
      <c r="X80" s="21">
        <v>113.32</v>
      </c>
      <c r="Y80" s="21">
        <v>113.32</v>
      </c>
      <c r="Z80" s="31">
        <v>943</v>
      </c>
      <c r="AA80" s="38">
        <v>90844561.560000002</v>
      </c>
      <c r="AB80" s="18"/>
      <c r="AC80" s="10"/>
      <c r="AD80" s="10"/>
      <c r="AE80" s="10"/>
      <c r="AF80" s="11"/>
      <c r="AG80" s="12"/>
      <c r="AH80" s="12"/>
      <c r="AI80" s="12"/>
      <c r="AJ80" s="13"/>
      <c r="AK80" s="11"/>
      <c r="AL80" s="12"/>
      <c r="AM80" s="12"/>
      <c r="AN80" s="12"/>
      <c r="AO80" s="13"/>
      <c r="AP80" s="11"/>
      <c r="AQ80" s="12"/>
      <c r="AR80" s="12"/>
      <c r="AS80" s="12"/>
      <c r="AT80" s="13"/>
    </row>
    <row r="81" spans="1:46" ht="16.5" customHeight="1" x14ac:dyDescent="0.3">
      <c r="A81" s="19">
        <v>71</v>
      </c>
      <c r="B81" s="20" t="s">
        <v>53</v>
      </c>
      <c r="C81" s="20" t="s">
        <v>138</v>
      </c>
      <c r="D81" s="21"/>
      <c r="E81" s="21"/>
      <c r="F81" s="21">
        <v>37118052.369999997</v>
      </c>
      <c r="G81" s="21">
        <v>324033663.89999998</v>
      </c>
      <c r="H81" s="21"/>
      <c r="I81" s="21">
        <v>3715034.57</v>
      </c>
      <c r="J81" s="21">
        <v>361151716.26999998</v>
      </c>
      <c r="K81" s="21">
        <v>467332.92</v>
      </c>
      <c r="L81" s="36">
        <v>3130454.01</v>
      </c>
      <c r="M81" s="21">
        <v>364866750.83999997</v>
      </c>
      <c r="N81" s="21">
        <v>467332.92</v>
      </c>
      <c r="O81" s="43">
        <v>385470945.33999997</v>
      </c>
      <c r="P81" s="26">
        <f t="shared" si="21"/>
        <v>7.9849999588411209E-4</v>
      </c>
      <c r="Q81" s="44">
        <v>364399417.92000002</v>
      </c>
      <c r="R81" s="26">
        <f t="shared" si="22"/>
        <v>7.7596130795034516E-4</v>
      </c>
      <c r="S81" s="28">
        <f t="shared" si="23"/>
        <v>-5.4664372697179733E-2</v>
      </c>
      <c r="T81" s="29">
        <f t="shared" si="24"/>
        <v>1.2824743866703923E-3</v>
      </c>
      <c r="U81" s="29">
        <f t="shared" si="25"/>
        <v>8.5907217631375505E-3</v>
      </c>
      <c r="V81" s="30">
        <f t="shared" si="26"/>
        <v>1.0682126717215825</v>
      </c>
      <c r="W81" s="30">
        <f t="shared" si="27"/>
        <v>9.1767178466179069E-3</v>
      </c>
      <c r="X81" s="21">
        <v>1.06</v>
      </c>
      <c r="Y81" s="21">
        <v>1.06</v>
      </c>
      <c r="Z81" s="31">
        <v>171</v>
      </c>
      <c r="AA81" s="38">
        <v>341130027.35000002</v>
      </c>
      <c r="AB81" s="18"/>
      <c r="AC81" s="10"/>
      <c r="AD81" s="10"/>
      <c r="AE81" s="10"/>
      <c r="AF81" s="11"/>
      <c r="AG81" s="12"/>
      <c r="AH81" s="12"/>
      <c r="AI81" s="12"/>
      <c r="AJ81" s="13"/>
      <c r="AK81" s="11"/>
      <c r="AL81" s="12"/>
      <c r="AM81" s="12"/>
      <c r="AN81" s="12"/>
      <c r="AO81" s="13"/>
      <c r="AP81" s="11"/>
      <c r="AQ81" s="12"/>
      <c r="AR81" s="12"/>
      <c r="AS81" s="12"/>
      <c r="AT81" s="13"/>
    </row>
    <row r="82" spans="1:46" ht="16.5" customHeight="1" x14ac:dyDescent="0.3">
      <c r="A82" s="19">
        <v>72</v>
      </c>
      <c r="B82" s="20" t="s">
        <v>69</v>
      </c>
      <c r="C82" s="20" t="s">
        <v>139</v>
      </c>
      <c r="D82" s="21"/>
      <c r="E82" s="21"/>
      <c r="F82" s="21"/>
      <c r="G82" s="23">
        <v>1686396881.4000001</v>
      </c>
      <c r="H82" s="21"/>
      <c r="I82" s="23">
        <v>213541445.75999999</v>
      </c>
      <c r="J82" s="23">
        <v>1684177938.1400001</v>
      </c>
      <c r="K82" s="35">
        <v>2554900.2599999998</v>
      </c>
      <c r="L82" s="87">
        <v>7107811.0999999996</v>
      </c>
      <c r="M82" s="35">
        <v>1897719383.8900001</v>
      </c>
      <c r="N82" s="35">
        <v>34499434.200000003</v>
      </c>
      <c r="O82" s="43">
        <v>1644436741.8</v>
      </c>
      <c r="P82" s="26">
        <f t="shared" si="21"/>
        <v>3.4064376250220207E-3</v>
      </c>
      <c r="Q82" s="27">
        <v>1863219949.6900001</v>
      </c>
      <c r="R82" s="26">
        <f t="shared" si="22"/>
        <v>3.9675875373599958E-3</v>
      </c>
      <c r="S82" s="28">
        <f t="shared" si="23"/>
        <v>0.13304446582148249</v>
      </c>
      <c r="T82" s="29">
        <f t="shared" si="24"/>
        <v>1.3712284802581041E-3</v>
      </c>
      <c r="U82" s="29">
        <f t="shared" si="25"/>
        <v>3.8147998045977272E-3</v>
      </c>
      <c r="V82" s="30">
        <f t="shared" si="26"/>
        <v>42445.268462309497</v>
      </c>
      <c r="W82" s="30">
        <f t="shared" si="27"/>
        <v>161.92020183611635</v>
      </c>
      <c r="X82" s="35">
        <v>42078.96</v>
      </c>
      <c r="Y82" s="35">
        <v>42078.96</v>
      </c>
      <c r="Z82" s="31">
        <v>341</v>
      </c>
      <c r="AA82" s="55">
        <v>43897</v>
      </c>
      <c r="AB82" s="18"/>
      <c r="AC82" s="10"/>
      <c r="AD82" s="10"/>
      <c r="AE82" s="10"/>
      <c r="AF82" s="11"/>
      <c r="AG82" s="12"/>
      <c r="AH82" s="12"/>
      <c r="AI82" s="12"/>
      <c r="AJ82" s="13"/>
      <c r="AK82" s="11"/>
      <c r="AL82" s="12"/>
      <c r="AM82" s="12"/>
      <c r="AN82" s="12"/>
      <c r="AO82" s="13"/>
      <c r="AP82" s="11"/>
      <c r="AQ82" s="12"/>
      <c r="AR82" s="12"/>
      <c r="AS82" s="12"/>
      <c r="AT82" s="13"/>
    </row>
    <row r="83" spans="1:46" ht="16.5" customHeight="1" x14ac:dyDescent="0.3">
      <c r="A83" s="19">
        <v>73</v>
      </c>
      <c r="B83" s="34" t="s">
        <v>38</v>
      </c>
      <c r="C83" s="20" t="s">
        <v>140</v>
      </c>
      <c r="D83" s="21"/>
      <c r="E83" s="21"/>
      <c r="F83" s="21">
        <v>549955403.17999995</v>
      </c>
      <c r="G83" s="21">
        <v>522271253.48000002</v>
      </c>
      <c r="H83" s="21"/>
      <c r="I83" s="21">
        <v>955789385.49000001</v>
      </c>
      <c r="J83" s="21">
        <v>1072226656.66</v>
      </c>
      <c r="K83" s="21">
        <v>6256563.3700000001</v>
      </c>
      <c r="L83" s="36">
        <v>-44253712.32</v>
      </c>
      <c r="M83" s="21">
        <v>2018770419</v>
      </c>
      <c r="N83" s="21">
        <v>-12866913</v>
      </c>
      <c r="O83" s="43">
        <v>2139153125</v>
      </c>
      <c r="P83" s="129" t="s">
        <v>98</v>
      </c>
      <c r="Q83" s="44">
        <v>2005903506</v>
      </c>
      <c r="R83" s="26">
        <f t="shared" si="22"/>
        <v>4.2714214995800475E-3</v>
      </c>
      <c r="S83" s="28">
        <f t="shared" si="23"/>
        <v>-6.229082782467945E-2</v>
      </c>
      <c r="T83" s="29">
        <f t="shared" si="24"/>
        <v>3.1190749461704166E-3</v>
      </c>
      <c r="U83" s="29">
        <f t="shared" si="25"/>
        <v>-2.2061735366446886E-2</v>
      </c>
      <c r="V83" s="30">
        <f t="shared" si="26"/>
        <v>1.0355619728449796</v>
      </c>
      <c r="W83" s="30">
        <f t="shared" si="27"/>
        <v>-2.2846294200461595E-2</v>
      </c>
      <c r="X83" s="21">
        <v>1.0214000000000001</v>
      </c>
      <c r="Y83" s="21">
        <v>1.0265</v>
      </c>
      <c r="Z83" s="31">
        <v>430</v>
      </c>
      <c r="AA83" s="38">
        <v>1937019279</v>
      </c>
      <c r="AB83" s="18"/>
      <c r="AC83" s="10"/>
      <c r="AD83" s="10"/>
      <c r="AE83" s="10"/>
      <c r="AF83" s="11"/>
      <c r="AG83" s="12"/>
      <c r="AH83" s="12"/>
      <c r="AI83" s="12"/>
      <c r="AJ83" s="13"/>
      <c r="AK83" s="11"/>
      <c r="AL83" s="12"/>
      <c r="AM83" s="12"/>
      <c r="AN83" s="12"/>
      <c r="AO83" s="13"/>
      <c r="AP83" s="11"/>
      <c r="AQ83" s="12"/>
      <c r="AR83" s="12"/>
      <c r="AS83" s="12"/>
      <c r="AT83" s="13"/>
    </row>
    <row r="84" spans="1:46" ht="16.5" customHeight="1" x14ac:dyDescent="0.3">
      <c r="A84" s="19">
        <v>74</v>
      </c>
      <c r="B84" s="34" t="s">
        <v>141</v>
      </c>
      <c r="C84" s="20" t="s">
        <v>142</v>
      </c>
      <c r="D84" s="21"/>
      <c r="E84" s="21"/>
      <c r="F84" s="21"/>
      <c r="G84" s="21">
        <v>354677275</v>
      </c>
      <c r="H84" s="21"/>
      <c r="I84" s="21">
        <v>86647075.599999994</v>
      </c>
      <c r="J84" s="21">
        <v>354677275</v>
      </c>
      <c r="K84" s="21">
        <v>610800.6</v>
      </c>
      <c r="L84" s="36">
        <v>2169807.6</v>
      </c>
      <c r="M84" s="21">
        <v>445223352</v>
      </c>
      <c r="N84" s="21">
        <v>7877814.2000000002</v>
      </c>
      <c r="O84" s="43">
        <v>436171159.19999999</v>
      </c>
      <c r="P84" s="26">
        <f>(O84/$O$87)</f>
        <v>9.035250854478018E-4</v>
      </c>
      <c r="Q84" s="44">
        <v>437345537.80000001</v>
      </c>
      <c r="R84" s="26">
        <f t="shared" si="22"/>
        <v>9.3129461477910115E-4</v>
      </c>
      <c r="S84" s="28">
        <f t="shared" si="23"/>
        <v>2.6924719235311236E-3</v>
      </c>
      <c r="T84" s="29">
        <f t="shared" si="24"/>
        <v>1.3966087388762195E-3</v>
      </c>
      <c r="U84" s="29">
        <f t="shared" si="25"/>
        <v>4.961311851756591E-3</v>
      </c>
      <c r="V84" s="30">
        <f t="shared" si="26"/>
        <v>39471.61893501805</v>
      </c>
      <c r="W84" s="30">
        <f t="shared" si="27"/>
        <v>195.83101083032491</v>
      </c>
      <c r="X84" s="21">
        <v>39470.6</v>
      </c>
      <c r="Y84" s="21">
        <v>39470.6</v>
      </c>
      <c r="Z84" s="31">
        <v>37</v>
      </c>
      <c r="AA84" s="38">
        <v>11080</v>
      </c>
      <c r="AB84" s="18"/>
      <c r="AC84" s="10"/>
      <c r="AD84" s="10"/>
      <c r="AE84" s="10"/>
      <c r="AF84" s="11"/>
      <c r="AG84" s="12"/>
      <c r="AH84" s="12"/>
      <c r="AI84" s="12"/>
      <c r="AJ84" s="13"/>
      <c r="AK84" s="11"/>
      <c r="AL84" s="12"/>
      <c r="AM84" s="12"/>
      <c r="AN84" s="12"/>
      <c r="AO84" s="13"/>
      <c r="AP84" s="11"/>
      <c r="AQ84" s="12"/>
      <c r="AR84" s="12"/>
      <c r="AS84" s="12"/>
      <c r="AT84" s="13"/>
    </row>
    <row r="85" spans="1:46" ht="16.5" customHeight="1" x14ac:dyDescent="0.3">
      <c r="A85" s="19">
        <v>75</v>
      </c>
      <c r="B85" s="34" t="s">
        <v>87</v>
      </c>
      <c r="C85" s="20" t="s">
        <v>143</v>
      </c>
      <c r="D85" s="21"/>
      <c r="E85" s="21"/>
      <c r="F85" s="21">
        <v>150948471.59999999</v>
      </c>
      <c r="G85" s="21">
        <v>1078865383.4000001</v>
      </c>
      <c r="H85" s="21"/>
      <c r="I85" s="21">
        <v>54394742.799999997</v>
      </c>
      <c r="J85" s="21">
        <v>1229813855</v>
      </c>
      <c r="K85" s="21">
        <v>2167223.6</v>
      </c>
      <c r="L85" s="36">
        <v>2995304.4</v>
      </c>
      <c r="M85" s="21">
        <v>1284208597.8</v>
      </c>
      <c r="N85" s="21">
        <v>8791292.4000000004</v>
      </c>
      <c r="O85" s="43">
        <v>1078451206.2</v>
      </c>
      <c r="P85" s="26">
        <f>(O85/$O$87)</f>
        <v>2.2340030918604121E-3</v>
      </c>
      <c r="Q85" s="44">
        <v>1292316505.8</v>
      </c>
      <c r="R85" s="26">
        <f t="shared" si="22"/>
        <v>2.7518913500200457E-3</v>
      </c>
      <c r="S85" s="28">
        <f t="shared" si="23"/>
        <v>0.19830781250972826</v>
      </c>
      <c r="T85" s="29">
        <f t="shared" si="24"/>
        <v>1.6770068247781102E-3</v>
      </c>
      <c r="U85" s="29">
        <f t="shared" si="25"/>
        <v>2.3177792642567669E-3</v>
      </c>
      <c r="V85" s="30">
        <f t="shared" si="26"/>
        <v>1.0571891913672384</v>
      </c>
      <c r="W85" s="30">
        <f t="shared" si="27"/>
        <v>2.4503311861473645E-3</v>
      </c>
      <c r="X85" s="21">
        <v>402.8</v>
      </c>
      <c r="Y85" s="21">
        <v>402.8</v>
      </c>
      <c r="Z85" s="31">
        <v>132</v>
      </c>
      <c r="AA85" s="38">
        <v>1222407981.8</v>
      </c>
      <c r="AB85" s="18"/>
      <c r="AC85" s="130"/>
      <c r="AD85" s="130"/>
      <c r="AE85" s="130"/>
      <c r="AF85" s="131"/>
      <c r="AG85" s="12"/>
      <c r="AH85" s="12"/>
      <c r="AI85" s="12"/>
      <c r="AJ85" s="13"/>
      <c r="AK85" s="11"/>
      <c r="AL85" s="12"/>
      <c r="AM85" s="12"/>
      <c r="AN85" s="12"/>
      <c r="AO85" s="13"/>
      <c r="AP85" s="11"/>
      <c r="AQ85" s="12"/>
      <c r="AR85" s="12"/>
      <c r="AS85" s="12"/>
      <c r="AT85" s="13"/>
    </row>
    <row r="86" spans="1:46" ht="16.5" customHeight="1" x14ac:dyDescent="0.3">
      <c r="A86" s="19">
        <v>76</v>
      </c>
      <c r="B86" s="34" t="s">
        <v>96</v>
      </c>
      <c r="C86" s="20" t="s">
        <v>144</v>
      </c>
      <c r="D86" s="21"/>
      <c r="E86" s="21"/>
      <c r="F86" s="21"/>
      <c r="G86" s="21">
        <v>98728366.609999999</v>
      </c>
      <c r="H86" s="21"/>
      <c r="I86" s="21">
        <v>8903877.6799999997</v>
      </c>
      <c r="J86" s="35"/>
      <c r="K86" s="35">
        <v>39809.69</v>
      </c>
      <c r="L86" s="87">
        <v>469888.9</v>
      </c>
      <c r="M86" s="21">
        <v>108055616.06</v>
      </c>
      <c r="N86" s="21">
        <v>603339.97</v>
      </c>
      <c r="O86" s="43">
        <v>103175117.2</v>
      </c>
      <c r="P86" s="26">
        <f>(O86/$O$87)</f>
        <v>2.137264342630955E-4</v>
      </c>
      <c r="Q86" s="44">
        <v>107452276.09999999</v>
      </c>
      <c r="R86" s="26">
        <f t="shared" si="22"/>
        <v>2.2881158587114572E-4</v>
      </c>
      <c r="S86" s="28">
        <f t="shared" si="23"/>
        <v>4.1455333573393711E-2</v>
      </c>
      <c r="T86" s="29">
        <f t="shared" si="24"/>
        <v>3.7048717295621816E-4</v>
      </c>
      <c r="U86" s="29">
        <f t="shared" si="25"/>
        <v>4.3730008991405634E-3</v>
      </c>
      <c r="V86" s="30">
        <f t="shared" si="26"/>
        <v>410.93093714744629</v>
      </c>
      <c r="W86" s="30">
        <f t="shared" si="27"/>
        <v>1.7970013576304569</v>
      </c>
      <c r="X86" s="21">
        <v>410.89640000000003</v>
      </c>
      <c r="Y86" s="21">
        <v>410.89640000000003</v>
      </c>
      <c r="Z86" s="31">
        <v>5</v>
      </c>
      <c r="AA86" s="67">
        <v>261485</v>
      </c>
      <c r="AB86" s="132"/>
      <c r="AC86" s="133"/>
      <c r="AD86" s="133"/>
      <c r="AE86" s="134"/>
      <c r="AF86" s="38"/>
      <c r="AG86" s="135"/>
      <c r="AH86" s="12"/>
      <c r="AI86" s="12"/>
      <c r="AJ86" s="13"/>
      <c r="AK86" s="11"/>
      <c r="AL86" s="12"/>
      <c r="AM86" s="12"/>
      <c r="AN86" s="12"/>
      <c r="AO86" s="13"/>
      <c r="AP86" s="11"/>
      <c r="AQ86" s="12"/>
      <c r="AR86" s="12"/>
      <c r="AS86" s="12"/>
      <c r="AT86" s="13"/>
    </row>
    <row r="87" spans="1:46" ht="16.5" customHeight="1" x14ac:dyDescent="0.3">
      <c r="A87" s="19"/>
      <c r="B87" s="70"/>
      <c r="C87" s="71" t="s">
        <v>55</v>
      </c>
      <c r="D87" s="72"/>
      <c r="E87" s="72"/>
      <c r="F87" s="72"/>
      <c r="G87" s="72"/>
      <c r="H87" s="72"/>
      <c r="I87" s="72"/>
      <c r="J87" s="72"/>
      <c r="K87" s="72"/>
      <c r="L87" s="73"/>
      <c r="M87" s="72"/>
      <c r="N87" s="72"/>
      <c r="O87" s="74">
        <f>SUM(O61:O86)</f>
        <v>482743828837.72003</v>
      </c>
      <c r="P87" s="75">
        <f>(O87/$O$124)</f>
        <v>0.33748865342595857</v>
      </c>
      <c r="Q87" s="76">
        <f>SUM(Q61:Q86)</f>
        <v>469610293949.49994</v>
      </c>
      <c r="R87" s="75">
        <f>(Q87/$Q$124)</f>
        <v>0.34499033426018511</v>
      </c>
      <c r="S87" s="77">
        <f t="shared" si="23"/>
        <v>-2.720601301075375E-2</v>
      </c>
      <c r="T87" s="78"/>
      <c r="U87" s="78"/>
      <c r="V87" s="79"/>
      <c r="W87" s="79"/>
      <c r="X87" s="72"/>
      <c r="Y87" s="72"/>
      <c r="Z87" s="80">
        <f>SUM(Z61:Z86)</f>
        <v>38260</v>
      </c>
      <c r="AA87" s="81"/>
      <c r="AB87" s="18"/>
      <c r="AC87" s="10"/>
      <c r="AD87" s="10"/>
      <c r="AE87" s="10"/>
      <c r="AF87" s="136"/>
      <c r="AG87" s="12"/>
      <c r="AH87" s="12"/>
      <c r="AI87" s="12"/>
      <c r="AJ87" s="13"/>
      <c r="AK87" s="11"/>
      <c r="AL87" s="12"/>
      <c r="AM87" s="12"/>
      <c r="AN87" s="12"/>
      <c r="AO87" s="13"/>
      <c r="AP87" s="11"/>
      <c r="AQ87" s="12"/>
      <c r="AR87" s="12"/>
      <c r="AS87" s="12"/>
      <c r="AT87" s="13"/>
    </row>
    <row r="88" spans="1:46" ht="16.5" customHeight="1" x14ac:dyDescent="0.3">
      <c r="A88" s="107"/>
      <c r="B88" s="108"/>
      <c r="C88" s="109" t="s">
        <v>145</v>
      </c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28"/>
      <c r="Q88" s="110"/>
      <c r="R88" s="28"/>
      <c r="S88" s="28"/>
      <c r="T88" s="111"/>
      <c r="U88" s="111"/>
      <c r="V88" s="112"/>
      <c r="W88" s="112"/>
      <c r="X88" s="110"/>
      <c r="Y88" s="110"/>
      <c r="Z88" s="110"/>
      <c r="AA88" s="113"/>
      <c r="AB88" s="68"/>
      <c r="AC88" s="40"/>
      <c r="AD88" s="40"/>
      <c r="AE88" s="40"/>
      <c r="AF88" s="11"/>
      <c r="AG88" s="12"/>
      <c r="AH88" s="12"/>
      <c r="AI88" s="12"/>
      <c r="AJ88" s="13"/>
      <c r="AK88" s="11"/>
      <c r="AL88" s="12"/>
      <c r="AM88" s="12"/>
      <c r="AN88" s="12"/>
      <c r="AO88" s="13"/>
      <c r="AP88" s="11"/>
      <c r="AQ88" s="12"/>
      <c r="AR88" s="12"/>
      <c r="AS88" s="12"/>
      <c r="AT88" s="13"/>
    </row>
    <row r="89" spans="1:46" ht="16.5" customHeight="1" x14ac:dyDescent="0.3">
      <c r="A89" s="19">
        <v>77</v>
      </c>
      <c r="B89" s="20" t="s">
        <v>119</v>
      </c>
      <c r="C89" s="20" t="s">
        <v>146</v>
      </c>
      <c r="D89" s="21"/>
      <c r="E89" s="21"/>
      <c r="F89" s="137" t="s">
        <v>147</v>
      </c>
      <c r="G89" s="137" t="s">
        <v>148</v>
      </c>
      <c r="H89" s="21">
        <v>1730390000</v>
      </c>
      <c r="I89" s="137" t="s">
        <v>149</v>
      </c>
      <c r="J89" s="137" t="s">
        <v>150</v>
      </c>
      <c r="K89" s="186">
        <v>2104353.1800000002</v>
      </c>
      <c r="L89" s="191">
        <v>16548324.52</v>
      </c>
      <c r="M89" s="21">
        <v>2384977136.1799998</v>
      </c>
      <c r="N89" s="21">
        <v>89645406.579999998</v>
      </c>
      <c r="O89" s="43">
        <v>2278783405.6700001</v>
      </c>
      <c r="P89" s="26">
        <f>(O89/$O$93)</f>
        <v>4.5680133628542764E-2</v>
      </c>
      <c r="Q89" s="44">
        <v>2295331729.6999998</v>
      </c>
      <c r="R89" s="26">
        <f>(Q89/$Q$93)</f>
        <v>4.5893390720343791E-2</v>
      </c>
      <c r="S89" s="28">
        <f>((Q89-O89)/O89)</f>
        <v>7.261911767842741E-3</v>
      </c>
      <c r="T89" s="29">
        <f>(K89/Q89)</f>
        <v>9.1679697220716741E-4</v>
      </c>
      <c r="U89" s="29">
        <f>L89/Q89</f>
        <v>7.2095568173768361E-3</v>
      </c>
      <c r="V89" s="30">
        <f>Q89/AA89</f>
        <v>114.76658648499999</v>
      </c>
      <c r="W89" s="30">
        <f>L89/AA89</f>
        <v>0.82741622599999998</v>
      </c>
      <c r="X89" s="21">
        <v>68.599999999999994</v>
      </c>
      <c r="Y89" s="21">
        <v>68.599999999999994</v>
      </c>
      <c r="Z89" s="31">
        <v>2603</v>
      </c>
      <c r="AA89" s="38">
        <v>20000000</v>
      </c>
      <c r="AB89" s="82"/>
      <c r="AC89" s="47"/>
      <c r="AD89" s="47"/>
      <c r="AE89" s="48"/>
      <c r="AF89" s="11"/>
      <c r="AG89" s="12"/>
      <c r="AH89" s="12"/>
      <c r="AI89" s="12"/>
      <c r="AJ89" s="13"/>
      <c r="AK89" s="11"/>
      <c r="AL89" s="12"/>
      <c r="AM89" s="12"/>
      <c r="AN89" s="12"/>
      <c r="AO89" s="13"/>
      <c r="AP89" s="11"/>
      <c r="AQ89" s="12"/>
      <c r="AR89" s="12"/>
      <c r="AS89" s="12"/>
      <c r="AT89" s="13"/>
    </row>
    <row r="90" spans="1:46" ht="16.5" customHeight="1" x14ac:dyDescent="0.3">
      <c r="A90" s="19">
        <v>78</v>
      </c>
      <c r="B90" s="20" t="s">
        <v>119</v>
      </c>
      <c r="C90" s="20" t="s">
        <v>151</v>
      </c>
      <c r="D90" s="35"/>
      <c r="E90" s="21"/>
      <c r="F90" s="21"/>
      <c r="G90" s="35">
        <v>400105272.81999999</v>
      </c>
      <c r="H90" s="137" t="s">
        <v>152</v>
      </c>
      <c r="I90" s="137" t="s">
        <v>153</v>
      </c>
      <c r="J90" s="137" t="s">
        <v>154</v>
      </c>
      <c r="K90" s="186">
        <v>13824489.380000001</v>
      </c>
      <c r="L90" s="191">
        <v>11067496054.620001</v>
      </c>
      <c r="M90" s="186">
        <v>11067496054.620001</v>
      </c>
      <c r="N90" s="186">
        <v>1026600324.5599999</v>
      </c>
      <c r="O90" s="192">
        <v>9963643416</v>
      </c>
      <c r="P90" s="26">
        <f>(O90/$O$93)</f>
        <v>0.19972962833482255</v>
      </c>
      <c r="Q90" s="193">
        <v>9994978396</v>
      </c>
      <c r="R90" s="26">
        <f>(Q90/$Q$93)</f>
        <v>0.19984189772385347</v>
      </c>
      <c r="S90" s="28">
        <f>((Q90-O90)/O90)</f>
        <v>3.1449318980726559E-3</v>
      </c>
      <c r="T90" s="29">
        <f>(K90/Q90)</f>
        <v>1.383143497892159E-3</v>
      </c>
      <c r="U90" s="29">
        <f>L90/Q90</f>
        <v>1.1073056505103827</v>
      </c>
      <c r="V90" s="30">
        <f>Q90/AA90</f>
        <v>53.128869803348763</v>
      </c>
      <c r="W90" s="30">
        <f>L90/AA90</f>
        <v>58.829897738478529</v>
      </c>
      <c r="X90" s="119" t="s">
        <v>189</v>
      </c>
      <c r="Y90" s="119" t="s">
        <v>189</v>
      </c>
      <c r="Z90" s="31">
        <v>5229</v>
      </c>
      <c r="AA90" s="38">
        <v>188127066</v>
      </c>
      <c r="AB90" s="93"/>
      <c r="AC90" s="138"/>
      <c r="AD90" s="50"/>
      <c r="AE90" s="50"/>
      <c r="AF90" s="11"/>
      <c r="AG90" s="12"/>
      <c r="AH90" s="12"/>
      <c r="AI90" s="12"/>
      <c r="AJ90" s="13"/>
      <c r="AK90" s="11"/>
      <c r="AL90" s="12"/>
      <c r="AM90" s="12"/>
      <c r="AN90" s="12"/>
      <c r="AO90" s="13"/>
      <c r="AP90" s="11"/>
      <c r="AQ90" s="12"/>
      <c r="AR90" s="12"/>
      <c r="AS90" s="12"/>
      <c r="AT90" s="13"/>
    </row>
    <row r="91" spans="1:46" ht="16.5" customHeight="1" x14ac:dyDescent="0.3">
      <c r="A91" s="19">
        <v>79</v>
      </c>
      <c r="B91" s="34" t="s">
        <v>87</v>
      </c>
      <c r="C91" s="20" t="s">
        <v>155</v>
      </c>
      <c r="D91" s="21"/>
      <c r="E91" s="21"/>
      <c r="F91" s="116">
        <v>2029827234.4000001</v>
      </c>
      <c r="G91" s="21">
        <v>420578424.66000003</v>
      </c>
      <c r="H91" s="21">
        <v>26522225000</v>
      </c>
      <c r="I91" s="21">
        <v>1948611885.51</v>
      </c>
      <c r="J91" s="21">
        <v>28972630659.060001</v>
      </c>
      <c r="K91" s="139">
        <v>20045253.620000001</v>
      </c>
      <c r="L91" s="36">
        <v>112348400.01000001</v>
      </c>
      <c r="M91" s="21">
        <v>30921242544.57</v>
      </c>
      <c r="N91" s="21">
        <v>626674491.98000002</v>
      </c>
      <c r="O91" s="43">
        <v>30223005064.950001</v>
      </c>
      <c r="P91" s="26">
        <f>(O91/$O$93)</f>
        <v>0.60584560453963998</v>
      </c>
      <c r="Q91" s="44">
        <v>30294568052.59</v>
      </c>
      <c r="R91" s="26">
        <f>(Q91/$Q$93)</f>
        <v>0.60571656390741935</v>
      </c>
      <c r="S91" s="28">
        <f>((Q91-O91)/O91)</f>
        <v>2.3678316397131496E-3</v>
      </c>
      <c r="T91" s="29">
        <f>(K91/Q91)</f>
        <v>6.6167814590399002E-4</v>
      </c>
      <c r="U91" s="29">
        <f>L91/Q91</f>
        <v>3.708532823936234E-3</v>
      </c>
      <c r="V91" s="30">
        <f>Q91/AA91</f>
        <v>11.353638773216124</v>
      </c>
      <c r="W91" s="30">
        <f>L91/AA91</f>
        <v>4.2105342061587107E-2</v>
      </c>
      <c r="X91" s="21">
        <v>11.35</v>
      </c>
      <c r="Y91" s="21">
        <v>11.35</v>
      </c>
      <c r="Z91" s="31">
        <v>894</v>
      </c>
      <c r="AA91" s="38">
        <v>2668269500</v>
      </c>
      <c r="AB91" s="18"/>
      <c r="AC91" s="140"/>
      <c r="AD91" s="10"/>
      <c r="AE91" s="10"/>
      <c r="AF91" s="11"/>
      <c r="AG91" s="12"/>
      <c r="AH91" s="12"/>
      <c r="AI91" s="12"/>
      <c r="AJ91" s="13"/>
      <c r="AK91" s="11"/>
      <c r="AL91" s="12"/>
      <c r="AM91" s="12"/>
      <c r="AN91" s="12"/>
      <c r="AO91" s="13"/>
      <c r="AP91" s="11"/>
      <c r="AQ91" s="12"/>
      <c r="AR91" s="12"/>
      <c r="AS91" s="12"/>
      <c r="AT91" s="13"/>
    </row>
    <row r="92" spans="1:46" ht="16.5" customHeight="1" x14ac:dyDescent="0.3">
      <c r="A92" s="19">
        <v>80</v>
      </c>
      <c r="B92" s="20" t="s">
        <v>32</v>
      </c>
      <c r="C92" s="20" t="s">
        <v>156</v>
      </c>
      <c r="D92" s="21"/>
      <c r="E92" s="21"/>
      <c r="F92" s="116">
        <v>7434191986</v>
      </c>
      <c r="G92" s="21"/>
      <c r="H92" s="21"/>
      <c r="I92" s="21">
        <v>955690</v>
      </c>
      <c r="J92" s="21">
        <v>7434191986</v>
      </c>
      <c r="K92" s="139">
        <v>1157952</v>
      </c>
      <c r="L92" s="36">
        <v>14416748</v>
      </c>
      <c r="M92" s="21">
        <v>7435147676</v>
      </c>
      <c r="N92" s="21">
        <v>5596899</v>
      </c>
      <c r="O92" s="43">
        <v>7420223532</v>
      </c>
      <c r="P92" s="26">
        <f>(O92/$O$93)</f>
        <v>0.14874463349699471</v>
      </c>
      <c r="Q92" s="44">
        <v>7429550777</v>
      </c>
      <c r="R92" s="26">
        <f>(Q92/$Q$93)</f>
        <v>0.14854814764838339</v>
      </c>
      <c r="S92" s="28">
        <f>((Q92-O92)/O92)</f>
        <v>1.2570032371364416E-3</v>
      </c>
      <c r="T92" s="29">
        <f>(K92/Q92)</f>
        <v>1.5585760630167911E-4</v>
      </c>
      <c r="U92" s="29">
        <f>L92/Q92</f>
        <v>1.9404602556362608E-3</v>
      </c>
      <c r="V92" s="30">
        <f>Q92/AA92</f>
        <v>100.19623434929197</v>
      </c>
      <c r="W92" s="30">
        <f>L92/AA92</f>
        <v>0.19442681051921781</v>
      </c>
      <c r="X92" s="21">
        <v>100.2</v>
      </c>
      <c r="Y92" s="21">
        <v>100.2</v>
      </c>
      <c r="Z92" s="31">
        <v>61</v>
      </c>
      <c r="AA92" s="38">
        <v>74150000</v>
      </c>
      <c r="AB92" s="18"/>
      <c r="AC92" s="10"/>
      <c r="AD92" s="10"/>
      <c r="AE92" s="10"/>
      <c r="AF92" s="11"/>
      <c r="AG92" s="12"/>
      <c r="AH92" s="12"/>
      <c r="AI92" s="12"/>
      <c r="AJ92" s="13"/>
      <c r="AK92" s="11"/>
      <c r="AL92" s="12"/>
      <c r="AM92" s="12"/>
      <c r="AN92" s="12"/>
      <c r="AO92" s="13"/>
      <c r="AP92" s="11"/>
      <c r="AQ92" s="12"/>
      <c r="AR92" s="12"/>
      <c r="AS92" s="12"/>
      <c r="AT92" s="13"/>
    </row>
    <row r="93" spans="1:46" ht="16.5" customHeight="1" x14ac:dyDescent="0.3">
      <c r="A93" s="19"/>
      <c r="B93" s="106"/>
      <c r="C93" s="71" t="s">
        <v>55</v>
      </c>
      <c r="D93" s="72"/>
      <c r="E93" s="72"/>
      <c r="F93" s="72"/>
      <c r="G93" s="72"/>
      <c r="H93" s="72"/>
      <c r="I93" s="72"/>
      <c r="J93" s="141"/>
      <c r="K93" s="72"/>
      <c r="L93" s="73"/>
      <c r="M93" s="72"/>
      <c r="N93" s="72"/>
      <c r="O93" s="74">
        <f>SUM(O89:O92)</f>
        <v>49885655418.620003</v>
      </c>
      <c r="P93" s="75">
        <f>(O93/$O$124)</f>
        <v>3.4875314124752907E-2</v>
      </c>
      <c r="Q93" s="76">
        <f>SUM(Q89:Q92)</f>
        <v>50014428955.290001</v>
      </c>
      <c r="R93" s="75">
        <f>(Q93/$Q$124)</f>
        <v>3.6742155752176202E-2</v>
      </c>
      <c r="S93" s="77">
        <f>((Q93-O93)/O93)</f>
        <v>2.5813740561166001E-3</v>
      </c>
      <c r="T93" s="78"/>
      <c r="U93" s="78"/>
      <c r="V93" s="79"/>
      <c r="W93" s="79"/>
      <c r="X93" s="72"/>
      <c r="Y93" s="72"/>
      <c r="Z93" s="80">
        <f>SUM(Z89:Z92)</f>
        <v>8787</v>
      </c>
      <c r="AA93" s="81"/>
      <c r="AB93" s="18"/>
      <c r="AC93" s="10"/>
      <c r="AD93" s="10"/>
      <c r="AE93" s="10"/>
      <c r="AF93" s="11"/>
      <c r="AG93" s="12"/>
      <c r="AH93" s="12"/>
      <c r="AI93" s="12"/>
      <c r="AJ93" s="13"/>
      <c r="AK93" s="11"/>
      <c r="AL93" s="12"/>
      <c r="AM93" s="12"/>
      <c r="AN93" s="12"/>
      <c r="AO93" s="13"/>
      <c r="AP93" s="11"/>
      <c r="AQ93" s="12"/>
      <c r="AR93" s="12"/>
      <c r="AS93" s="12"/>
      <c r="AT93" s="13"/>
    </row>
    <row r="94" spans="1:46" ht="16.5" customHeight="1" x14ac:dyDescent="0.3">
      <c r="A94" s="107"/>
      <c r="B94" s="108"/>
      <c r="C94" s="109" t="s">
        <v>157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28"/>
      <c r="Q94" s="110"/>
      <c r="R94" s="28"/>
      <c r="S94" s="28"/>
      <c r="T94" s="111"/>
      <c r="U94" s="111"/>
      <c r="V94" s="112"/>
      <c r="W94" s="112"/>
      <c r="X94" s="110"/>
      <c r="Y94" s="110"/>
      <c r="Z94" s="110"/>
      <c r="AA94" s="113"/>
      <c r="AB94" s="68"/>
      <c r="AC94" s="40"/>
      <c r="AD94" s="40"/>
      <c r="AE94" s="40"/>
      <c r="AF94" s="11"/>
      <c r="AG94" s="12"/>
      <c r="AH94" s="12"/>
      <c r="AI94" s="12"/>
      <c r="AJ94" s="13"/>
      <c r="AK94" s="11"/>
      <c r="AL94" s="12"/>
      <c r="AM94" s="12"/>
      <c r="AN94" s="12"/>
      <c r="AO94" s="13"/>
      <c r="AP94" s="11"/>
      <c r="AQ94" s="12"/>
      <c r="AR94" s="12"/>
      <c r="AS94" s="12"/>
      <c r="AT94" s="13"/>
    </row>
    <row r="95" spans="1:46" ht="16.5" customHeight="1" x14ac:dyDescent="0.3">
      <c r="A95" s="19">
        <v>81</v>
      </c>
      <c r="B95" s="20" t="s">
        <v>26</v>
      </c>
      <c r="C95" s="20" t="s">
        <v>158</v>
      </c>
      <c r="D95" s="21">
        <v>768844482.74000001</v>
      </c>
      <c r="E95" s="21"/>
      <c r="F95" s="21">
        <v>478051947.31999999</v>
      </c>
      <c r="G95" s="21">
        <v>426159963.33999997</v>
      </c>
      <c r="H95" s="37"/>
      <c r="I95" s="35">
        <v>31357191.920000002</v>
      </c>
      <c r="J95" s="35">
        <v>1687834503.5999999</v>
      </c>
      <c r="K95" s="21">
        <v>4846166.83</v>
      </c>
      <c r="L95" s="36">
        <v>6482021.5800000001</v>
      </c>
      <c r="M95" s="21">
        <v>1719191695.52</v>
      </c>
      <c r="N95" s="21">
        <v>-3758904.7</v>
      </c>
      <c r="O95" s="43">
        <v>1759219906.6900001</v>
      </c>
      <c r="P95" s="26">
        <f t="shared" ref="P95:P114" si="28">(O95/$O$115)</f>
        <v>6.0854083940106399E-2</v>
      </c>
      <c r="Q95" s="44">
        <v>1715432790.8199999</v>
      </c>
      <c r="R95" s="26">
        <f t="shared" ref="R95:R114" si="29">(Q95/$Q$115)</f>
        <v>5.9404549241138291E-2</v>
      </c>
      <c r="S95" s="28">
        <f t="shared" ref="S95:S115" si="30">((Q95-O95)/O95)</f>
        <v>-2.4890075256359664E-2</v>
      </c>
      <c r="T95" s="29">
        <f t="shared" ref="T95:T114" si="31">(K95/Q95)</f>
        <v>2.8250403373037232E-3</v>
      </c>
      <c r="U95" s="29">
        <f t="shared" ref="U95:U114" si="32">L95/Q95</f>
        <v>3.77865085399324E-3</v>
      </c>
      <c r="V95" s="30">
        <f t="shared" ref="V95:V114" si="33">Q95/AA95</f>
        <v>3132.2503061298926</v>
      </c>
      <c r="W95" s="30">
        <f t="shared" ref="W95:W114" si="34">L95/AA95</f>
        <v>11.835680294178307</v>
      </c>
      <c r="X95" s="21">
        <v>3117.86</v>
      </c>
      <c r="Y95" s="21">
        <v>3142.43</v>
      </c>
      <c r="Z95" s="31">
        <v>1245</v>
      </c>
      <c r="AA95" s="38">
        <v>547667.85</v>
      </c>
      <c r="AB95" s="82"/>
      <c r="AC95" s="47"/>
      <c r="AD95" s="47"/>
      <c r="AE95" s="48"/>
      <c r="AF95" s="11"/>
      <c r="AG95" s="12"/>
      <c r="AH95" s="12"/>
      <c r="AI95" s="12"/>
      <c r="AJ95" s="13"/>
      <c r="AK95" s="11"/>
      <c r="AL95" s="12"/>
      <c r="AM95" s="12"/>
      <c r="AN95" s="12"/>
      <c r="AO95" s="13"/>
      <c r="AP95" s="11"/>
      <c r="AQ95" s="12"/>
      <c r="AR95" s="12"/>
      <c r="AS95" s="12"/>
      <c r="AT95" s="13"/>
    </row>
    <row r="96" spans="1:46" ht="16.5" customHeight="1" x14ac:dyDescent="0.3">
      <c r="A96" s="19">
        <v>82</v>
      </c>
      <c r="B96" s="20" t="s">
        <v>32</v>
      </c>
      <c r="C96" s="20" t="s">
        <v>159</v>
      </c>
      <c r="D96" s="21">
        <v>86903045.900000006</v>
      </c>
      <c r="E96" s="21"/>
      <c r="F96" s="21">
        <v>37055469.390000001</v>
      </c>
      <c r="G96" s="142">
        <v>52000000</v>
      </c>
      <c r="H96" s="21"/>
      <c r="I96" s="21">
        <v>1747376.94</v>
      </c>
      <c r="J96" s="21">
        <v>179714685.06999999</v>
      </c>
      <c r="K96" s="21">
        <v>305634.65999999997</v>
      </c>
      <c r="L96" s="36">
        <v>2013663.37</v>
      </c>
      <c r="M96" s="142">
        <v>179714685.06999999</v>
      </c>
      <c r="N96" s="21">
        <v>1447814.56</v>
      </c>
      <c r="O96" s="43">
        <v>177400668.09</v>
      </c>
      <c r="P96" s="26">
        <f t="shared" si="28"/>
        <v>6.1365580880060758E-3</v>
      </c>
      <c r="Q96" s="44">
        <v>178266870.50999999</v>
      </c>
      <c r="R96" s="26">
        <f t="shared" si="29"/>
        <v>6.1732894135787279E-3</v>
      </c>
      <c r="S96" s="28">
        <f t="shared" si="30"/>
        <v>4.88274609856903E-3</v>
      </c>
      <c r="T96" s="29">
        <f t="shared" si="31"/>
        <v>1.7144781816476394E-3</v>
      </c>
      <c r="U96" s="29">
        <f t="shared" si="32"/>
        <v>1.129578010899699E-2</v>
      </c>
      <c r="V96" s="30">
        <f t="shared" si="33"/>
        <v>132.4901862565124</v>
      </c>
      <c r="W96" s="30">
        <f t="shared" si="34"/>
        <v>1.4965800105536191</v>
      </c>
      <c r="X96" s="21">
        <v>131.72999999999999</v>
      </c>
      <c r="Y96" s="21">
        <v>133.12</v>
      </c>
      <c r="Z96" s="37">
        <v>739</v>
      </c>
      <c r="AA96" s="38">
        <v>1345510</v>
      </c>
      <c r="AB96" s="93"/>
      <c r="AC96" s="50"/>
      <c r="AD96" s="50"/>
      <c r="AE96" s="50"/>
      <c r="AF96" s="11"/>
      <c r="AG96" s="12"/>
      <c r="AH96" s="12"/>
      <c r="AI96" s="12"/>
      <c r="AJ96" s="13"/>
      <c r="AK96" s="11"/>
      <c r="AL96" s="12"/>
      <c r="AM96" s="12"/>
      <c r="AN96" s="12"/>
      <c r="AO96" s="13"/>
      <c r="AP96" s="11"/>
      <c r="AQ96" s="12"/>
      <c r="AR96" s="12"/>
      <c r="AS96" s="12"/>
      <c r="AT96" s="13"/>
    </row>
    <row r="97" spans="1:46" ht="16.5" customHeight="1" x14ac:dyDescent="0.3">
      <c r="A97" s="19">
        <v>83</v>
      </c>
      <c r="B97" s="20" t="s">
        <v>36</v>
      </c>
      <c r="C97" s="20" t="s">
        <v>160</v>
      </c>
      <c r="D97" s="21">
        <v>498140614.17000002</v>
      </c>
      <c r="E97" s="21"/>
      <c r="F97" s="21">
        <v>165292689</v>
      </c>
      <c r="G97" s="21">
        <v>302731631</v>
      </c>
      <c r="H97" s="21"/>
      <c r="I97" s="21">
        <v>24261912</v>
      </c>
      <c r="J97" s="21">
        <v>971159935</v>
      </c>
      <c r="K97" s="21">
        <v>1796240</v>
      </c>
      <c r="L97" s="36">
        <v>6011604</v>
      </c>
      <c r="M97" s="21">
        <v>995421847</v>
      </c>
      <c r="N97" s="21">
        <v>-68354619</v>
      </c>
      <c r="O97" s="43">
        <v>921299144.38999999</v>
      </c>
      <c r="P97" s="26">
        <f t="shared" si="28"/>
        <v>3.1869134298363015E-2</v>
      </c>
      <c r="Q97" s="44">
        <v>927067228.48000002</v>
      </c>
      <c r="R97" s="26">
        <f t="shared" si="29"/>
        <v>3.2103858057744489E-2</v>
      </c>
      <c r="S97" s="28">
        <f t="shared" si="30"/>
        <v>6.2608156374867044E-3</v>
      </c>
      <c r="T97" s="29">
        <f t="shared" si="31"/>
        <v>1.9375509615899998E-3</v>
      </c>
      <c r="U97" s="29">
        <f t="shared" si="32"/>
        <v>6.4845394328699327E-3</v>
      </c>
      <c r="V97" s="30">
        <f t="shared" si="33"/>
        <v>1.3711687759441964</v>
      </c>
      <c r="W97" s="30">
        <f t="shared" si="34"/>
        <v>8.8913979967301399E-3</v>
      </c>
      <c r="X97" s="21">
        <v>1.3712</v>
      </c>
      <c r="Y97" s="21">
        <v>1.3943000000000001</v>
      </c>
      <c r="Z97" s="31">
        <v>1554</v>
      </c>
      <c r="AA97" s="38">
        <v>676114600</v>
      </c>
      <c r="AB97" s="18"/>
      <c r="AC97" s="10"/>
      <c r="AD97" s="10"/>
      <c r="AE97" s="10"/>
      <c r="AF97" s="11"/>
      <c r="AG97" s="12"/>
      <c r="AH97" s="12"/>
      <c r="AI97" s="12"/>
      <c r="AJ97" s="13"/>
      <c r="AK97" s="11"/>
      <c r="AL97" s="12"/>
      <c r="AM97" s="12"/>
      <c r="AN97" s="12"/>
      <c r="AO97" s="13"/>
      <c r="AP97" s="11"/>
      <c r="AQ97" s="12"/>
      <c r="AR97" s="12"/>
      <c r="AS97" s="12"/>
      <c r="AT97" s="13"/>
    </row>
    <row r="98" spans="1:46" ht="16.5" customHeight="1" x14ac:dyDescent="0.3">
      <c r="A98" s="19">
        <v>84</v>
      </c>
      <c r="B98" s="34" t="s">
        <v>38</v>
      </c>
      <c r="C98" s="20" t="s">
        <v>161</v>
      </c>
      <c r="D98" s="21">
        <v>2246565703.5500002</v>
      </c>
      <c r="E98" s="37"/>
      <c r="F98" s="21">
        <v>456703104.70999998</v>
      </c>
      <c r="G98" s="21">
        <v>542774429.72000003</v>
      </c>
      <c r="H98" s="21">
        <v>58000000</v>
      </c>
      <c r="I98" s="21"/>
      <c r="J98" s="23">
        <v>3304043237.98</v>
      </c>
      <c r="K98" s="35">
        <v>9867136.0700000003</v>
      </c>
      <c r="L98" s="87">
        <v>113424764.83</v>
      </c>
      <c r="M98" s="21">
        <v>4293848779</v>
      </c>
      <c r="N98" s="21">
        <v>-9394768</v>
      </c>
      <c r="O98" s="43">
        <v>4132323610</v>
      </c>
      <c r="P98" s="26">
        <f t="shared" si="28"/>
        <v>0.14294333918933758</v>
      </c>
      <c r="Q98" s="44">
        <v>4284454011</v>
      </c>
      <c r="R98" s="26">
        <f t="shared" si="29"/>
        <v>0.14836842377612466</v>
      </c>
      <c r="S98" s="28">
        <f t="shared" si="30"/>
        <v>3.6814735571980048E-2</v>
      </c>
      <c r="T98" s="29">
        <f t="shared" si="31"/>
        <v>2.3030089819302299E-3</v>
      </c>
      <c r="U98" s="29">
        <f t="shared" si="32"/>
        <v>2.6473563384923914E-2</v>
      </c>
      <c r="V98" s="30">
        <f t="shared" si="33"/>
        <v>416.28209616049605</v>
      </c>
      <c r="W98" s="30">
        <f t="shared" si="34"/>
        <v>11.020470458713884</v>
      </c>
      <c r="X98" s="21">
        <v>413.75</v>
      </c>
      <c r="Y98" s="21">
        <v>426.22</v>
      </c>
      <c r="Z98" s="88">
        <v>35563</v>
      </c>
      <c r="AA98" s="38">
        <v>10292189</v>
      </c>
      <c r="AB98" s="18"/>
      <c r="AC98" s="10"/>
      <c r="AD98" s="10"/>
      <c r="AE98" s="10"/>
      <c r="AF98" s="11"/>
      <c r="AG98" s="12"/>
      <c r="AH98" s="12"/>
      <c r="AI98" s="12"/>
      <c r="AJ98" s="13"/>
      <c r="AK98" s="11"/>
      <c r="AL98" s="12"/>
      <c r="AM98" s="12"/>
      <c r="AN98" s="12"/>
      <c r="AO98" s="13"/>
      <c r="AP98" s="11"/>
      <c r="AQ98" s="12"/>
      <c r="AR98" s="12"/>
      <c r="AS98" s="12"/>
      <c r="AT98" s="13"/>
    </row>
    <row r="99" spans="1:46" ht="16.5" customHeight="1" x14ac:dyDescent="0.3">
      <c r="A99" s="19">
        <v>85</v>
      </c>
      <c r="B99" s="20" t="s">
        <v>79</v>
      </c>
      <c r="C99" s="20" t="s">
        <v>162</v>
      </c>
      <c r="D99" s="21">
        <v>974500292.22000003</v>
      </c>
      <c r="E99" s="22"/>
      <c r="F99" s="21">
        <v>53756229.520000003</v>
      </c>
      <c r="G99" s="21">
        <v>1322905499.5899999</v>
      </c>
      <c r="H99" s="21"/>
      <c r="I99" s="21">
        <v>23149568.059999999</v>
      </c>
      <c r="J99" s="21">
        <v>2351162021.3299999</v>
      </c>
      <c r="K99" s="21">
        <v>18931756.199999999</v>
      </c>
      <c r="L99" s="36">
        <v>-13781780.369999999</v>
      </c>
      <c r="M99" s="21">
        <v>2374311589.3899999</v>
      </c>
      <c r="N99" s="143">
        <v>-97947577.920000002</v>
      </c>
      <c r="O99" s="43">
        <v>2286115335.6799998</v>
      </c>
      <c r="P99" s="26">
        <f t="shared" si="28"/>
        <v>7.908019571924392E-2</v>
      </c>
      <c r="Q99" s="44">
        <v>2276364011.4699998</v>
      </c>
      <c r="R99" s="26">
        <f t="shared" si="29"/>
        <v>7.8829306944450256E-2</v>
      </c>
      <c r="S99" s="28">
        <f t="shared" si="30"/>
        <v>-4.2654559277078329E-3</v>
      </c>
      <c r="T99" s="29">
        <f t="shared" si="31"/>
        <v>8.3166646918541396E-3</v>
      </c>
      <c r="U99" s="29">
        <f t="shared" si="32"/>
        <v>-6.0542954907726668E-3</v>
      </c>
      <c r="V99" s="30">
        <f t="shared" si="33"/>
        <v>12.10522539056792</v>
      </c>
      <c r="W99" s="30">
        <f t="shared" si="34"/>
        <v>-7.3288611496902148E-2</v>
      </c>
      <c r="X99" s="21">
        <v>12.1052</v>
      </c>
      <c r="Y99" s="21">
        <v>12.213900000000001</v>
      </c>
      <c r="Z99" s="31">
        <v>6540</v>
      </c>
      <c r="AA99" s="38">
        <v>188048048.50999999</v>
      </c>
      <c r="AB99" s="18"/>
      <c r="AC99" s="10"/>
      <c r="AD99" s="10"/>
      <c r="AE99" s="10"/>
      <c r="AF99" s="11"/>
      <c r="AG99" s="12"/>
      <c r="AH99" s="12"/>
      <c r="AI99" s="12"/>
      <c r="AJ99" s="13"/>
      <c r="AK99" s="11"/>
      <c r="AL99" s="12"/>
      <c r="AM99" s="12"/>
      <c r="AN99" s="12"/>
      <c r="AO99" s="13"/>
      <c r="AP99" s="11"/>
      <c r="AQ99" s="12"/>
      <c r="AR99" s="12"/>
      <c r="AS99" s="12"/>
      <c r="AT99" s="13"/>
    </row>
    <row r="100" spans="1:46" ht="16.5" customHeight="1" x14ac:dyDescent="0.3">
      <c r="A100" s="19">
        <v>86</v>
      </c>
      <c r="B100" s="20" t="s">
        <v>116</v>
      </c>
      <c r="C100" s="20" t="s">
        <v>163</v>
      </c>
      <c r="D100" s="21">
        <v>525721599.29000002</v>
      </c>
      <c r="E100" s="21"/>
      <c r="F100" s="21">
        <v>148079251.13</v>
      </c>
      <c r="G100" s="21">
        <v>540227125.53999996</v>
      </c>
      <c r="H100" s="21">
        <v>31121667.41</v>
      </c>
      <c r="I100" s="21">
        <v>15996929.68</v>
      </c>
      <c r="J100" s="21">
        <v>1245149643.3699999</v>
      </c>
      <c r="K100" s="21">
        <v>2722409.34</v>
      </c>
      <c r="L100" s="36">
        <v>3169021.3</v>
      </c>
      <c r="M100" s="21">
        <v>1261249973.1800001</v>
      </c>
      <c r="N100" s="21">
        <v>31212963.84</v>
      </c>
      <c r="O100" s="43">
        <v>1232101386.98</v>
      </c>
      <c r="P100" s="26">
        <f t="shared" si="28"/>
        <v>4.2620255114709037E-2</v>
      </c>
      <c r="Q100" s="44">
        <v>1230037349.98</v>
      </c>
      <c r="R100" s="26">
        <f t="shared" si="29"/>
        <v>4.2595556477848261E-2</v>
      </c>
      <c r="S100" s="28">
        <f t="shared" si="30"/>
        <v>-1.6752168464473161E-3</v>
      </c>
      <c r="T100" s="29">
        <f t="shared" si="31"/>
        <v>2.2132737189194014E-3</v>
      </c>
      <c r="U100" s="29">
        <f t="shared" si="32"/>
        <v>2.5763618479158596E-3</v>
      </c>
      <c r="V100" s="30">
        <f t="shared" si="33"/>
        <v>2.1502696563023216</v>
      </c>
      <c r="W100" s="30">
        <f t="shared" si="34"/>
        <v>5.5398727052284498E-3</v>
      </c>
      <c r="X100" s="21">
        <v>2.1859000000000002</v>
      </c>
      <c r="Y100" s="21">
        <v>2.2267000000000001</v>
      </c>
      <c r="Z100" s="31">
        <v>2800</v>
      </c>
      <c r="AA100" s="38">
        <v>572038649.37349999</v>
      </c>
      <c r="AB100" s="18"/>
      <c r="AC100" s="10"/>
      <c r="AD100" s="10"/>
      <c r="AE100" s="10"/>
      <c r="AF100" s="11"/>
      <c r="AG100" s="12"/>
      <c r="AH100" s="12"/>
      <c r="AI100" s="12"/>
      <c r="AJ100" s="13"/>
      <c r="AK100" s="11"/>
      <c r="AL100" s="12"/>
      <c r="AM100" s="12"/>
      <c r="AN100" s="12"/>
      <c r="AO100" s="13"/>
      <c r="AP100" s="11"/>
      <c r="AQ100" s="12"/>
      <c r="AR100" s="12"/>
      <c r="AS100" s="12"/>
      <c r="AT100" s="13"/>
    </row>
    <row r="101" spans="1:46" ht="16.5" customHeight="1" x14ac:dyDescent="0.3">
      <c r="A101" s="19">
        <v>87</v>
      </c>
      <c r="B101" s="20" t="s">
        <v>61</v>
      </c>
      <c r="C101" s="20" t="s">
        <v>164</v>
      </c>
      <c r="D101" s="21">
        <v>73695088.799999997</v>
      </c>
      <c r="E101" s="21"/>
      <c r="F101" s="21">
        <v>50243282.560000002</v>
      </c>
      <c r="G101" s="21">
        <v>34094701.409999996</v>
      </c>
      <c r="H101" s="21"/>
      <c r="I101" s="21">
        <v>1469229.51</v>
      </c>
      <c r="J101" s="21">
        <v>159502302.28</v>
      </c>
      <c r="K101" s="21">
        <v>341733.55</v>
      </c>
      <c r="L101" s="36">
        <v>-942571.34</v>
      </c>
      <c r="M101" s="21">
        <v>159502302.28</v>
      </c>
      <c r="N101" s="21">
        <v>8945193.4299999997</v>
      </c>
      <c r="O101" s="43">
        <v>154307265</v>
      </c>
      <c r="P101" s="26">
        <f t="shared" si="28"/>
        <v>5.3377222604001238E-3</v>
      </c>
      <c r="Q101" s="44">
        <v>150557108.84999999</v>
      </c>
      <c r="R101" s="26">
        <f t="shared" si="29"/>
        <v>5.2137147162775151E-3</v>
      </c>
      <c r="S101" s="28">
        <f t="shared" si="30"/>
        <v>-2.4303172958188363E-2</v>
      </c>
      <c r="T101" s="29">
        <f t="shared" si="31"/>
        <v>2.2697935196169913E-3</v>
      </c>
      <c r="U101" s="29">
        <f t="shared" si="32"/>
        <v>-6.2605568557980449E-3</v>
      </c>
      <c r="V101" s="30">
        <f t="shared" si="33"/>
        <v>3.338269007620966</v>
      </c>
      <c r="W101" s="30">
        <f t="shared" si="34"/>
        <v>-2.0899422922159575E-2</v>
      </c>
      <c r="X101" s="35">
        <v>3.3595000000000002</v>
      </c>
      <c r="Y101" s="21">
        <v>3.4129</v>
      </c>
      <c r="Z101" s="31">
        <v>11837</v>
      </c>
      <c r="AA101" s="38">
        <v>45100352.460000001</v>
      </c>
      <c r="AB101" s="18"/>
      <c r="AC101" s="10"/>
      <c r="AD101" s="10"/>
      <c r="AE101" s="10"/>
      <c r="AF101" s="11"/>
      <c r="AG101" s="12"/>
      <c r="AH101" s="12"/>
      <c r="AI101" s="12"/>
      <c r="AJ101" s="13"/>
      <c r="AK101" s="11"/>
      <c r="AL101" s="12"/>
      <c r="AM101" s="12"/>
      <c r="AN101" s="12"/>
      <c r="AO101" s="13"/>
      <c r="AP101" s="11"/>
      <c r="AQ101" s="12"/>
      <c r="AR101" s="12"/>
      <c r="AS101" s="12"/>
      <c r="AT101" s="13"/>
    </row>
    <row r="102" spans="1:46" ht="16.5" customHeight="1" x14ac:dyDescent="0.3">
      <c r="A102" s="19">
        <v>88</v>
      </c>
      <c r="B102" s="34" t="s">
        <v>58</v>
      </c>
      <c r="C102" s="34" t="s">
        <v>165</v>
      </c>
      <c r="D102" s="21">
        <v>1751565761.7</v>
      </c>
      <c r="E102" s="21"/>
      <c r="F102" s="21">
        <v>1122253899</v>
      </c>
      <c r="G102" s="21">
        <v>1323107957.26</v>
      </c>
      <c r="H102" s="21"/>
      <c r="I102" s="21">
        <v>25145396.48</v>
      </c>
      <c r="J102" s="21">
        <v>4174255806.98</v>
      </c>
      <c r="K102" s="21">
        <v>8836055.3100000005</v>
      </c>
      <c r="L102" s="36">
        <v>33317146.5</v>
      </c>
      <c r="M102" s="21">
        <v>4204995248.27</v>
      </c>
      <c r="N102" s="21">
        <v>-30739441.289999999</v>
      </c>
      <c r="O102" s="43">
        <v>4182015110.7800002</v>
      </c>
      <c r="P102" s="26">
        <f t="shared" si="28"/>
        <v>0.14466224354465809</v>
      </c>
      <c r="Q102" s="44">
        <v>4174255806.98</v>
      </c>
      <c r="R102" s="26">
        <f t="shared" si="29"/>
        <v>0.14455231703500199</v>
      </c>
      <c r="S102" s="28">
        <f t="shared" si="30"/>
        <v>-1.8553983174281214E-3</v>
      </c>
      <c r="T102" s="29">
        <f t="shared" si="31"/>
        <v>2.1167977523621701E-3</v>
      </c>
      <c r="U102" s="29">
        <f t="shared" si="32"/>
        <v>7.9815775651047999E-3</v>
      </c>
      <c r="V102" s="30">
        <f t="shared" si="33"/>
        <v>186.4285467445404</v>
      </c>
      <c r="W102" s="30">
        <f t="shared" si="34"/>
        <v>1.4879939061913152</v>
      </c>
      <c r="X102" s="21">
        <v>186.43</v>
      </c>
      <c r="Y102" s="21">
        <v>187.72</v>
      </c>
      <c r="Z102" s="31">
        <v>5550</v>
      </c>
      <c r="AA102" s="38">
        <v>22390647.140000001</v>
      </c>
      <c r="AB102" s="18"/>
      <c r="AC102" s="10"/>
      <c r="AD102" s="10"/>
      <c r="AE102" s="10"/>
      <c r="AF102" s="11"/>
      <c r="AG102" s="12"/>
      <c r="AH102" s="12"/>
      <c r="AI102" s="12"/>
      <c r="AJ102" s="13"/>
      <c r="AK102" s="11"/>
      <c r="AL102" s="12"/>
      <c r="AM102" s="12"/>
      <c r="AN102" s="12"/>
      <c r="AO102" s="13"/>
      <c r="AP102" s="11"/>
      <c r="AQ102" s="12"/>
      <c r="AR102" s="12"/>
      <c r="AS102" s="12"/>
      <c r="AT102" s="13"/>
    </row>
    <row r="103" spans="1:46" ht="16.5" customHeight="1" x14ac:dyDescent="0.3">
      <c r="A103" s="19">
        <v>89</v>
      </c>
      <c r="B103" s="20" t="s">
        <v>94</v>
      </c>
      <c r="C103" s="104" t="s">
        <v>166</v>
      </c>
      <c r="D103" s="21">
        <v>2486745942.3499999</v>
      </c>
      <c r="E103" s="21">
        <v>183470842.63999999</v>
      </c>
      <c r="F103" s="21">
        <v>482779626.63999999</v>
      </c>
      <c r="G103" s="21">
        <v>1280389578.98</v>
      </c>
      <c r="H103" s="21"/>
      <c r="I103" s="21">
        <v>261497620.03</v>
      </c>
      <c r="J103" s="21">
        <v>5043034544.1099997</v>
      </c>
      <c r="K103" s="21">
        <v>5514503.5099999998</v>
      </c>
      <c r="L103" s="51">
        <v>50181480.310000002</v>
      </c>
      <c r="M103" s="21">
        <v>5304532164.1499996</v>
      </c>
      <c r="N103" s="21">
        <v>22327180.489999998</v>
      </c>
      <c r="O103" s="43">
        <v>5228104119.1099997</v>
      </c>
      <c r="P103" s="26">
        <f t="shared" si="28"/>
        <v>0.18084804844582675</v>
      </c>
      <c r="Q103" s="44">
        <v>5282204983.6599998</v>
      </c>
      <c r="R103" s="26">
        <f t="shared" si="29"/>
        <v>0.18292002329256057</v>
      </c>
      <c r="S103" s="28">
        <f t="shared" si="30"/>
        <v>1.0348084758344481E-2</v>
      </c>
      <c r="T103" s="29">
        <f t="shared" si="31"/>
        <v>1.0439775675231448E-3</v>
      </c>
      <c r="U103" s="29">
        <f t="shared" si="32"/>
        <v>9.5001008982482978E-3</v>
      </c>
      <c r="V103" s="30">
        <f t="shared" si="33"/>
        <v>164.57115001047146</v>
      </c>
      <c r="W103" s="30">
        <f t="shared" si="34"/>
        <v>1.5634425300402353</v>
      </c>
      <c r="X103" s="21">
        <v>164.57</v>
      </c>
      <c r="Y103" s="21">
        <v>164.57</v>
      </c>
      <c r="Z103" s="31">
        <v>26</v>
      </c>
      <c r="AA103" s="57">
        <v>32096786</v>
      </c>
      <c r="AB103" s="18"/>
      <c r="AC103" s="10"/>
      <c r="AD103" s="10"/>
      <c r="AE103" s="10"/>
      <c r="AF103" s="11"/>
      <c r="AG103" s="12"/>
      <c r="AH103" s="12"/>
      <c r="AI103" s="12"/>
      <c r="AJ103" s="13"/>
      <c r="AK103" s="11"/>
      <c r="AL103" s="12"/>
      <c r="AM103" s="12"/>
      <c r="AN103" s="12"/>
      <c r="AO103" s="13"/>
      <c r="AP103" s="11"/>
      <c r="AQ103" s="12"/>
      <c r="AR103" s="12"/>
      <c r="AS103" s="12"/>
      <c r="AT103" s="13"/>
    </row>
    <row r="104" spans="1:46" ht="16.5" customHeight="1" x14ac:dyDescent="0.3">
      <c r="A104" s="19">
        <v>90</v>
      </c>
      <c r="B104" s="34" t="s">
        <v>127</v>
      </c>
      <c r="C104" s="20" t="s">
        <v>167</v>
      </c>
      <c r="D104" s="23">
        <v>802404277.5</v>
      </c>
      <c r="E104" s="23">
        <v>271011</v>
      </c>
      <c r="F104" s="23">
        <v>438983739.85000002</v>
      </c>
      <c r="G104" s="23">
        <v>605870780.82000005</v>
      </c>
      <c r="H104" s="23">
        <v>35309000</v>
      </c>
      <c r="I104" s="21">
        <v>25006287.789999999</v>
      </c>
      <c r="J104" s="23">
        <v>1908630530.1900001</v>
      </c>
      <c r="K104" s="21">
        <v>6800317.0199999996</v>
      </c>
      <c r="L104" s="36">
        <v>4421181.13</v>
      </c>
      <c r="M104" s="21">
        <v>1908630530.1900001</v>
      </c>
      <c r="N104" s="23">
        <v>74905774</v>
      </c>
      <c r="O104" s="43">
        <v>1797938422.1700001</v>
      </c>
      <c r="P104" s="26">
        <f t="shared" si="28"/>
        <v>6.2193416096419596E-2</v>
      </c>
      <c r="Q104" s="44">
        <v>1833724756.1900001</v>
      </c>
      <c r="R104" s="26">
        <f t="shared" si="29"/>
        <v>6.3500938746607727E-2</v>
      </c>
      <c r="S104" s="28">
        <f t="shared" si="30"/>
        <v>1.9904093254099378E-2</v>
      </c>
      <c r="T104" s="29">
        <f t="shared" si="31"/>
        <v>3.7084720577854214E-3</v>
      </c>
      <c r="U104" s="29">
        <f t="shared" si="32"/>
        <v>2.4110385787592553E-3</v>
      </c>
      <c r="V104" s="30">
        <f t="shared" si="33"/>
        <v>1.0749488658527633</v>
      </c>
      <c r="W104" s="30">
        <f t="shared" si="34"/>
        <v>2.5917431857645202E-3</v>
      </c>
      <c r="X104" s="45">
        <v>1.0601</v>
      </c>
      <c r="Y104" s="21">
        <v>1.0788</v>
      </c>
      <c r="Z104" s="88">
        <v>10434</v>
      </c>
      <c r="AA104" s="120">
        <v>1705871613.47</v>
      </c>
      <c r="AB104" s="18"/>
      <c r="AC104" s="10"/>
      <c r="AD104" s="10"/>
      <c r="AE104" s="10"/>
      <c r="AF104" s="11"/>
      <c r="AG104" s="12"/>
      <c r="AH104" s="12"/>
      <c r="AI104" s="12"/>
      <c r="AJ104" s="13"/>
      <c r="AK104" s="11"/>
      <c r="AL104" s="12"/>
      <c r="AM104" s="12"/>
      <c r="AN104" s="12"/>
      <c r="AO104" s="13"/>
      <c r="AP104" s="11"/>
      <c r="AQ104" s="12"/>
      <c r="AR104" s="12"/>
      <c r="AS104" s="12"/>
      <c r="AT104" s="13"/>
    </row>
    <row r="105" spans="1:46" ht="16.5" customHeight="1" x14ac:dyDescent="0.3">
      <c r="A105" s="19">
        <v>91</v>
      </c>
      <c r="B105" s="20" t="s">
        <v>87</v>
      </c>
      <c r="C105" s="20" t="s">
        <v>168</v>
      </c>
      <c r="D105" s="21">
        <v>896783932.85000002</v>
      </c>
      <c r="E105" s="21"/>
      <c r="F105" s="21">
        <v>466074842.72000003</v>
      </c>
      <c r="G105" s="21">
        <v>726207912.71000004</v>
      </c>
      <c r="H105" s="21"/>
      <c r="I105" s="21">
        <v>26411766.359999999</v>
      </c>
      <c r="J105" s="21">
        <v>2089066688.29</v>
      </c>
      <c r="K105" s="21">
        <v>5894711.8200000003</v>
      </c>
      <c r="L105" s="36">
        <v>11665748.32</v>
      </c>
      <c r="M105" s="21">
        <v>2115478454.6500001</v>
      </c>
      <c r="N105" s="21">
        <v>30687210.609999999</v>
      </c>
      <c r="O105" s="43">
        <v>2161867293.04</v>
      </c>
      <c r="P105" s="26">
        <f t="shared" si="28"/>
        <v>7.4782267536726579E-2</v>
      </c>
      <c r="Q105" s="44">
        <v>2108161337.3</v>
      </c>
      <c r="R105" s="26">
        <f t="shared" si="29"/>
        <v>7.3004535438568885E-2</v>
      </c>
      <c r="S105" s="28">
        <f t="shared" si="30"/>
        <v>-2.4842392459936399E-2</v>
      </c>
      <c r="T105" s="29">
        <f t="shared" si="31"/>
        <v>2.7961388512843023E-3</v>
      </c>
      <c r="U105" s="29">
        <f t="shared" si="32"/>
        <v>5.5336126858965906E-3</v>
      </c>
      <c r="V105" s="30">
        <f t="shared" si="33"/>
        <v>3852.9105987359621</v>
      </c>
      <c r="W105" s="30">
        <f t="shared" si="34"/>
        <v>21.320514966790746</v>
      </c>
      <c r="X105" s="21">
        <v>3824.23</v>
      </c>
      <c r="Y105" s="21">
        <v>3876.68</v>
      </c>
      <c r="Z105" s="31">
        <v>802</v>
      </c>
      <c r="AA105" s="38">
        <v>547160.72</v>
      </c>
      <c r="AB105" s="68"/>
      <c r="AC105" s="40"/>
      <c r="AD105" s="10"/>
      <c r="AE105" s="10"/>
      <c r="AF105" s="11"/>
      <c r="AG105" s="12"/>
      <c r="AH105" s="12"/>
      <c r="AI105" s="12"/>
      <c r="AJ105" s="13"/>
      <c r="AK105" s="11"/>
      <c r="AL105" s="12"/>
      <c r="AM105" s="12"/>
      <c r="AN105" s="12"/>
      <c r="AO105" s="13"/>
      <c r="AP105" s="11"/>
      <c r="AQ105" s="12"/>
      <c r="AR105" s="12"/>
      <c r="AS105" s="12"/>
      <c r="AT105" s="13"/>
    </row>
    <row r="106" spans="1:46" ht="18" customHeight="1" x14ac:dyDescent="0.35">
      <c r="A106" s="19">
        <v>92</v>
      </c>
      <c r="B106" s="20" t="s">
        <v>36</v>
      </c>
      <c r="C106" s="20" t="s">
        <v>169</v>
      </c>
      <c r="D106" s="21">
        <v>312962954</v>
      </c>
      <c r="E106" s="21"/>
      <c r="F106" s="21">
        <v>102323791</v>
      </c>
      <c r="G106" s="21"/>
      <c r="H106" s="21"/>
      <c r="I106" s="21">
        <v>119802225</v>
      </c>
      <c r="J106" s="21">
        <v>417311746</v>
      </c>
      <c r="K106" s="21">
        <v>890277</v>
      </c>
      <c r="L106" s="36">
        <v>1023714</v>
      </c>
      <c r="M106" s="21">
        <v>537113971</v>
      </c>
      <c r="N106" s="21">
        <v>2945014.49</v>
      </c>
      <c r="O106" s="43">
        <v>540739071</v>
      </c>
      <c r="P106" s="26">
        <f t="shared" si="28"/>
        <v>1.8704984346296222E-2</v>
      </c>
      <c r="Q106" s="44">
        <v>534168957</v>
      </c>
      <c r="R106" s="26">
        <f t="shared" si="29"/>
        <v>1.8497994371452834E-2</v>
      </c>
      <c r="S106" s="28">
        <f t="shared" si="30"/>
        <v>-1.2150248340386707E-2</v>
      </c>
      <c r="T106" s="29">
        <f t="shared" si="31"/>
        <v>1.6666580645194626E-3</v>
      </c>
      <c r="U106" s="29">
        <f t="shared" si="32"/>
        <v>1.9164610496075682E-3</v>
      </c>
      <c r="V106" s="30">
        <f t="shared" si="33"/>
        <v>1.0728311734141034</v>
      </c>
      <c r="W106" s="30">
        <f t="shared" si="34"/>
        <v>2.056039156652912E-3</v>
      </c>
      <c r="X106" s="21">
        <v>1.05</v>
      </c>
      <c r="Y106" s="35">
        <v>1.07</v>
      </c>
      <c r="Z106" s="31">
        <v>230</v>
      </c>
      <c r="AA106" s="38">
        <v>497905887</v>
      </c>
      <c r="AB106" s="46"/>
      <c r="AC106" s="47"/>
      <c r="AD106" s="83"/>
      <c r="AE106" s="10"/>
      <c r="AF106" s="11"/>
      <c r="AG106" s="12"/>
      <c r="AH106" s="12"/>
      <c r="AI106" s="12"/>
      <c r="AJ106" s="13"/>
      <c r="AK106" s="11"/>
      <c r="AL106" s="12"/>
      <c r="AM106" s="12"/>
      <c r="AN106" s="12"/>
      <c r="AO106" s="13"/>
      <c r="AP106" s="11"/>
      <c r="AQ106" s="12"/>
      <c r="AR106" s="12"/>
      <c r="AS106" s="12"/>
      <c r="AT106" s="13"/>
    </row>
    <row r="107" spans="1:46" ht="16.5" customHeight="1" x14ac:dyDescent="0.3">
      <c r="A107" s="19">
        <v>93</v>
      </c>
      <c r="B107" s="34" t="s">
        <v>30</v>
      </c>
      <c r="C107" s="20" t="s">
        <v>170</v>
      </c>
      <c r="D107" s="23">
        <v>285200953.55000001</v>
      </c>
      <c r="E107" s="23"/>
      <c r="F107" s="23">
        <v>810360875.99000001</v>
      </c>
      <c r="G107" s="23"/>
      <c r="H107" s="21"/>
      <c r="I107" s="21">
        <v>5487491.4800000004</v>
      </c>
      <c r="J107" s="23">
        <v>1095561829.54</v>
      </c>
      <c r="K107" s="23">
        <v>1818046.01</v>
      </c>
      <c r="L107" s="24">
        <v>1741741.5</v>
      </c>
      <c r="M107" s="23">
        <v>1105643527.96</v>
      </c>
      <c r="N107" s="23">
        <v>19528796.809999999</v>
      </c>
      <c r="O107" s="43">
        <v>1095180743.45</v>
      </c>
      <c r="P107" s="26">
        <f t="shared" si="28"/>
        <v>3.7883962452931963E-2</v>
      </c>
      <c r="Q107" s="44">
        <v>1086114731.1500001</v>
      </c>
      <c r="R107" s="26">
        <f t="shared" si="29"/>
        <v>3.7611590715416116E-2</v>
      </c>
      <c r="S107" s="28">
        <f t="shared" si="30"/>
        <v>-8.2780968842097406E-3</v>
      </c>
      <c r="T107" s="29">
        <f t="shared" si="31"/>
        <v>1.6738986755800802E-3</v>
      </c>
      <c r="U107" s="29">
        <f t="shared" si="32"/>
        <v>1.6036441179246405E-3</v>
      </c>
      <c r="V107" s="30">
        <f t="shared" si="33"/>
        <v>1456.015458341712</v>
      </c>
      <c r="W107" s="30">
        <f t="shared" si="34"/>
        <v>2.3349306253770359</v>
      </c>
      <c r="X107" s="21">
        <v>115.05</v>
      </c>
      <c r="Y107" s="21">
        <v>115.05</v>
      </c>
      <c r="Z107" s="31">
        <v>815</v>
      </c>
      <c r="AA107" s="144">
        <v>745950</v>
      </c>
      <c r="AB107" s="93"/>
      <c r="AC107" s="145"/>
      <c r="AD107" s="10"/>
      <c r="AE107" s="10"/>
      <c r="AF107" s="11"/>
      <c r="AG107" s="12"/>
      <c r="AH107" s="12"/>
      <c r="AI107" s="12"/>
      <c r="AJ107" s="13"/>
      <c r="AK107" s="11"/>
      <c r="AL107" s="12"/>
      <c r="AM107" s="12"/>
      <c r="AN107" s="12"/>
      <c r="AO107" s="13"/>
      <c r="AP107" s="11"/>
      <c r="AQ107" s="12"/>
      <c r="AR107" s="12"/>
      <c r="AS107" s="12"/>
      <c r="AT107" s="13"/>
    </row>
    <row r="108" spans="1:46" ht="16.5" customHeight="1" x14ac:dyDescent="0.3">
      <c r="A108" s="19">
        <v>94</v>
      </c>
      <c r="B108" s="34" t="s">
        <v>77</v>
      </c>
      <c r="C108" s="20" t="s">
        <v>171</v>
      </c>
      <c r="D108" s="23">
        <v>176814635.65000001</v>
      </c>
      <c r="E108" s="23"/>
      <c r="F108" s="23">
        <v>95304690.349999994</v>
      </c>
      <c r="G108" s="23">
        <v>35269059.93</v>
      </c>
      <c r="H108" s="21"/>
      <c r="I108" s="21">
        <v>10457134.33</v>
      </c>
      <c r="J108" s="23">
        <v>307388385.93000001</v>
      </c>
      <c r="K108" s="23">
        <v>1186533.2</v>
      </c>
      <c r="L108" s="24">
        <v>3436242.48</v>
      </c>
      <c r="M108" s="23">
        <v>317845520.25999999</v>
      </c>
      <c r="N108" s="23">
        <v>1642584.9</v>
      </c>
      <c r="O108" s="96">
        <v>411799832.18000001</v>
      </c>
      <c r="P108" s="26">
        <f t="shared" si="28"/>
        <v>1.4244780575018429E-2</v>
      </c>
      <c r="Q108" s="97">
        <v>316202935.36000001</v>
      </c>
      <c r="R108" s="26">
        <f t="shared" si="29"/>
        <v>1.0949943911709089E-2</v>
      </c>
      <c r="S108" s="28">
        <f t="shared" si="30"/>
        <v>-0.23214408882569446</v>
      </c>
      <c r="T108" s="29">
        <f t="shared" si="31"/>
        <v>3.7524420785313732E-3</v>
      </c>
      <c r="U108" s="29">
        <f t="shared" si="32"/>
        <v>1.0867206138006928E-2</v>
      </c>
      <c r="V108" s="30">
        <f t="shared" si="33"/>
        <v>1.174347562350943</v>
      </c>
      <c r="W108" s="30">
        <f t="shared" si="34"/>
        <v>1.2761877037733639E-2</v>
      </c>
      <c r="X108" s="21">
        <v>1.1660999999999999</v>
      </c>
      <c r="Y108" s="21">
        <v>1.1802999999999999</v>
      </c>
      <c r="Z108" s="31">
        <v>87</v>
      </c>
      <c r="AA108" s="144">
        <v>269258391.20999998</v>
      </c>
      <c r="AB108" s="18"/>
      <c r="AC108" s="146"/>
      <c r="AD108" s="10"/>
      <c r="AE108" s="10"/>
      <c r="AF108" s="11"/>
      <c r="AG108" s="12"/>
      <c r="AH108" s="12"/>
      <c r="AI108" s="12"/>
      <c r="AJ108" s="13"/>
      <c r="AK108" s="11"/>
      <c r="AL108" s="12"/>
      <c r="AM108" s="12"/>
      <c r="AN108" s="12"/>
      <c r="AO108" s="13"/>
      <c r="AP108" s="11"/>
      <c r="AQ108" s="12"/>
      <c r="AR108" s="12"/>
      <c r="AS108" s="12"/>
      <c r="AT108" s="13"/>
    </row>
    <row r="109" spans="1:46" ht="16.5" customHeight="1" x14ac:dyDescent="0.3">
      <c r="A109" s="19">
        <v>95</v>
      </c>
      <c r="B109" s="34" t="s">
        <v>69</v>
      </c>
      <c r="C109" s="20" t="s">
        <v>172</v>
      </c>
      <c r="D109" s="23">
        <v>137087422.25</v>
      </c>
      <c r="E109" s="23"/>
      <c r="F109" s="41">
        <v>67631424.299999997</v>
      </c>
      <c r="G109" s="41">
        <v>107023460.87</v>
      </c>
      <c r="H109" s="21"/>
      <c r="I109" s="21">
        <v>15550679.5</v>
      </c>
      <c r="J109" s="23">
        <v>311742307.42000002</v>
      </c>
      <c r="K109" s="23">
        <v>590771.02</v>
      </c>
      <c r="L109" s="24">
        <v>-857842.58</v>
      </c>
      <c r="M109" s="23">
        <v>327292986.92000002</v>
      </c>
      <c r="N109" s="23">
        <v>5540074.5999999996</v>
      </c>
      <c r="O109" s="43">
        <v>384104796.79000002</v>
      </c>
      <c r="P109" s="26">
        <f t="shared" si="28"/>
        <v>1.3286767309059941E-2</v>
      </c>
      <c r="Q109" s="44">
        <v>321752912.31999999</v>
      </c>
      <c r="R109" s="26">
        <f t="shared" si="29"/>
        <v>1.1142136739881566E-2</v>
      </c>
      <c r="S109" s="28">
        <f t="shared" si="30"/>
        <v>-0.16233039782653225</v>
      </c>
      <c r="T109" s="29">
        <f t="shared" si="31"/>
        <v>1.8361015468057289E-3</v>
      </c>
      <c r="U109" s="29">
        <f t="shared" si="32"/>
        <v>-2.6661532721320978E-3</v>
      </c>
      <c r="V109" s="30">
        <f t="shared" si="33"/>
        <v>129.455944868964</v>
      </c>
      <c r="W109" s="30">
        <f t="shared" si="34"/>
        <v>-0.34514939100934083</v>
      </c>
      <c r="X109" s="21">
        <v>129.58000000000001</v>
      </c>
      <c r="Y109" s="21">
        <v>130.43</v>
      </c>
      <c r="Z109" s="31">
        <v>560</v>
      </c>
      <c r="AA109" s="144">
        <v>2485424</v>
      </c>
      <c r="AB109" s="18"/>
      <c r="AC109" s="10"/>
      <c r="AD109" s="10"/>
      <c r="AE109" s="10"/>
      <c r="AF109" s="11"/>
      <c r="AG109" s="12"/>
      <c r="AH109" s="12"/>
      <c r="AI109" s="12"/>
      <c r="AJ109" s="13"/>
      <c r="AK109" s="11"/>
      <c r="AL109" s="12"/>
      <c r="AM109" s="12"/>
      <c r="AN109" s="12"/>
      <c r="AO109" s="13"/>
      <c r="AP109" s="11"/>
      <c r="AQ109" s="12"/>
      <c r="AR109" s="12"/>
      <c r="AS109" s="12"/>
      <c r="AT109" s="13"/>
    </row>
    <row r="110" spans="1:46" ht="16.5" customHeight="1" x14ac:dyDescent="0.3">
      <c r="A110" s="19">
        <v>96</v>
      </c>
      <c r="B110" s="34" t="s">
        <v>67</v>
      </c>
      <c r="C110" s="20" t="s">
        <v>173</v>
      </c>
      <c r="D110" s="23">
        <v>44192052.549999997</v>
      </c>
      <c r="E110" s="23"/>
      <c r="F110" s="23"/>
      <c r="G110" s="23"/>
      <c r="H110" s="21"/>
      <c r="I110" s="21">
        <v>191756970.49000001</v>
      </c>
      <c r="J110" s="23">
        <v>235949023.03999999</v>
      </c>
      <c r="K110" s="23">
        <v>315617.11</v>
      </c>
      <c r="L110" s="24"/>
      <c r="M110" s="34" t="s">
        <v>174</v>
      </c>
      <c r="N110" s="23">
        <v>1284225.3400000001</v>
      </c>
      <c r="O110" s="43">
        <v>256019873.84999999</v>
      </c>
      <c r="P110" s="26">
        <f t="shared" si="28"/>
        <v>8.8561156194037691E-3</v>
      </c>
      <c r="Q110" s="44">
        <v>235633405.93000001</v>
      </c>
      <c r="R110" s="26">
        <f t="shared" si="29"/>
        <v>8.1598628289801592E-3</v>
      </c>
      <c r="S110" s="28">
        <f t="shared" si="30"/>
        <v>-7.9628458577962802E-2</v>
      </c>
      <c r="T110" s="29">
        <f t="shared" si="31"/>
        <v>1.3394412763942346E-3</v>
      </c>
      <c r="U110" s="29">
        <f t="shared" si="32"/>
        <v>0</v>
      </c>
      <c r="V110" s="30">
        <f t="shared" si="33"/>
        <v>130.19143319048544</v>
      </c>
      <c r="W110" s="30">
        <f t="shared" si="34"/>
        <v>0</v>
      </c>
      <c r="X110" s="21">
        <v>130.19</v>
      </c>
      <c r="Y110" s="21">
        <v>130.37</v>
      </c>
      <c r="Z110" s="31">
        <v>39</v>
      </c>
      <c r="AA110" s="144">
        <v>1809899.47</v>
      </c>
      <c r="AB110" s="18"/>
      <c r="AC110" s="10"/>
      <c r="AD110" s="10"/>
      <c r="AE110" s="10"/>
      <c r="AF110" s="11"/>
      <c r="AG110" s="12"/>
      <c r="AH110" s="12"/>
      <c r="AI110" s="12"/>
      <c r="AJ110" s="13"/>
      <c r="AK110" s="11"/>
      <c r="AL110" s="12"/>
      <c r="AM110" s="12"/>
      <c r="AN110" s="12"/>
      <c r="AO110" s="13"/>
      <c r="AP110" s="11"/>
      <c r="AQ110" s="12"/>
      <c r="AR110" s="12"/>
      <c r="AS110" s="12"/>
      <c r="AT110" s="13"/>
    </row>
    <row r="111" spans="1:46" ht="16.5" customHeight="1" x14ac:dyDescent="0.3">
      <c r="A111" s="19">
        <v>97</v>
      </c>
      <c r="B111" s="34" t="s">
        <v>47</v>
      </c>
      <c r="C111" s="20" t="s">
        <v>175</v>
      </c>
      <c r="D111" s="21">
        <v>1024357190.65</v>
      </c>
      <c r="E111" s="21"/>
      <c r="F111" s="21">
        <v>401444858.36000001</v>
      </c>
      <c r="G111" s="21">
        <v>437000000</v>
      </c>
      <c r="H111" s="21">
        <v>123999999.97</v>
      </c>
      <c r="I111" s="21">
        <v>6549124.4699999997</v>
      </c>
      <c r="J111" s="21">
        <v>1986802048.98</v>
      </c>
      <c r="K111" s="21">
        <v>3765357.9</v>
      </c>
      <c r="L111" s="36">
        <v>50747714.640000001</v>
      </c>
      <c r="M111" s="21">
        <v>1993351173.45</v>
      </c>
      <c r="N111" s="21">
        <v>97173419.010000005</v>
      </c>
      <c r="O111" s="43">
        <v>1865100676.9100001</v>
      </c>
      <c r="P111" s="26">
        <f t="shared" si="28"/>
        <v>6.4516660320755773E-2</v>
      </c>
      <c r="Q111" s="44">
        <v>1896177754.4400001</v>
      </c>
      <c r="R111" s="26">
        <f t="shared" si="29"/>
        <v>6.5663653735881913E-2</v>
      </c>
      <c r="S111" s="28">
        <f t="shared" si="30"/>
        <v>1.6662412873865245E-2</v>
      </c>
      <c r="T111" s="29">
        <f t="shared" si="31"/>
        <v>1.985762089647564E-3</v>
      </c>
      <c r="U111" s="29">
        <f t="shared" si="32"/>
        <v>2.6763163169260664E-2</v>
      </c>
      <c r="V111" s="30">
        <f t="shared" si="33"/>
        <v>2.6418536443737524</v>
      </c>
      <c r="W111" s="30">
        <f t="shared" si="34"/>
        <v>7.0704360153680659E-2</v>
      </c>
      <c r="X111" s="21">
        <v>2.75</v>
      </c>
      <c r="Y111" s="21">
        <v>2.82</v>
      </c>
      <c r="Z111" s="31">
        <v>2035</v>
      </c>
      <c r="AA111" s="38">
        <v>717745193.22000003</v>
      </c>
      <c r="AB111" s="18"/>
      <c r="AC111" s="10"/>
      <c r="AD111" s="10"/>
      <c r="AE111" s="10"/>
      <c r="AF111" s="11"/>
      <c r="AG111" s="12"/>
      <c r="AH111" s="12"/>
      <c r="AI111" s="12"/>
      <c r="AJ111" s="13"/>
      <c r="AK111" s="11"/>
      <c r="AL111" s="12"/>
      <c r="AM111" s="12"/>
      <c r="AN111" s="12"/>
      <c r="AO111" s="13"/>
      <c r="AP111" s="11"/>
      <c r="AQ111" s="12"/>
      <c r="AR111" s="12"/>
      <c r="AS111" s="12"/>
      <c r="AT111" s="13"/>
    </row>
    <row r="112" spans="1:46" ht="16.5" customHeight="1" x14ac:dyDescent="0.3">
      <c r="A112" s="19">
        <v>98</v>
      </c>
      <c r="B112" s="34" t="s">
        <v>49</v>
      </c>
      <c r="C112" s="34" t="s">
        <v>176</v>
      </c>
      <c r="D112" s="21">
        <v>70008978.25</v>
      </c>
      <c r="E112" s="21"/>
      <c r="F112" s="21">
        <v>40268086.840000004</v>
      </c>
      <c r="G112" s="21">
        <v>49395303.299999997</v>
      </c>
      <c r="H112" s="21">
        <v>823200</v>
      </c>
      <c r="I112" s="21">
        <v>5792069.79</v>
      </c>
      <c r="J112" s="21">
        <v>160495568.38999999</v>
      </c>
      <c r="K112" s="21">
        <v>545929.07999999996</v>
      </c>
      <c r="L112" s="36">
        <v>1311460.24</v>
      </c>
      <c r="M112" s="21">
        <v>166287638.16999999</v>
      </c>
      <c r="N112" s="21">
        <v>169625.33</v>
      </c>
      <c r="O112" s="43">
        <v>158894028.83000001</v>
      </c>
      <c r="P112" s="26">
        <f t="shared" si="28"/>
        <v>5.4963853758314626E-3</v>
      </c>
      <c r="Q112" s="44">
        <v>162831301.33000001</v>
      </c>
      <c r="R112" s="26">
        <f t="shared" si="29"/>
        <v>5.6387636458976789E-3</v>
      </c>
      <c r="S112" s="28">
        <f t="shared" si="30"/>
        <v>2.4779235122878468E-2</v>
      </c>
      <c r="T112" s="29">
        <f t="shared" si="31"/>
        <v>3.3527281028946617E-3</v>
      </c>
      <c r="U112" s="29">
        <f t="shared" si="32"/>
        <v>8.0541040284517872E-3</v>
      </c>
      <c r="V112" s="30">
        <f t="shared" si="33"/>
        <v>1.6244448041102126</v>
      </c>
      <c r="W112" s="30">
        <f t="shared" si="34"/>
        <v>1.3083447440781638E-2</v>
      </c>
      <c r="X112" s="21">
        <v>1.6244000000000001</v>
      </c>
      <c r="Y112" s="21">
        <v>1.6589</v>
      </c>
      <c r="Z112" s="31">
        <v>99</v>
      </c>
      <c r="AA112" s="57">
        <v>100238125</v>
      </c>
      <c r="AB112" s="18"/>
      <c r="AC112" s="10"/>
      <c r="AD112" s="10"/>
      <c r="AE112" s="10"/>
      <c r="AF112" s="11"/>
      <c r="AG112" s="12"/>
      <c r="AH112" s="12"/>
      <c r="AI112" s="12"/>
      <c r="AJ112" s="13"/>
      <c r="AK112" s="11"/>
      <c r="AL112" s="12"/>
      <c r="AM112" s="12"/>
      <c r="AN112" s="12"/>
      <c r="AO112" s="13"/>
      <c r="AP112" s="11"/>
      <c r="AQ112" s="12"/>
      <c r="AR112" s="12"/>
      <c r="AS112" s="12"/>
      <c r="AT112" s="13"/>
    </row>
    <row r="113" spans="1:46" ht="16.5" customHeight="1" x14ac:dyDescent="0.3">
      <c r="A113" s="19">
        <v>99</v>
      </c>
      <c r="B113" s="34" t="s">
        <v>134</v>
      </c>
      <c r="C113" s="34" t="s">
        <v>177</v>
      </c>
      <c r="D113" s="100">
        <v>60131679.649999999</v>
      </c>
      <c r="E113" s="21"/>
      <c r="F113" s="100">
        <v>51986098.299999997</v>
      </c>
      <c r="G113" s="100">
        <v>25565607.73</v>
      </c>
      <c r="H113" s="21"/>
      <c r="I113" s="100">
        <v>2703773.94</v>
      </c>
      <c r="J113" s="100">
        <v>77551706.030000001</v>
      </c>
      <c r="K113" s="100">
        <v>13355479.92</v>
      </c>
      <c r="L113" s="124">
        <v>12452116.32</v>
      </c>
      <c r="M113" s="100">
        <v>140387159.62</v>
      </c>
      <c r="N113" s="100">
        <v>2634633.4300000002</v>
      </c>
      <c r="O113" s="181">
        <v>148983285.19</v>
      </c>
      <c r="P113" s="26">
        <f t="shared" si="28"/>
        <v>5.153557726437592E-3</v>
      </c>
      <c r="Q113" s="147">
        <v>148476623.74000001</v>
      </c>
      <c r="R113" s="26">
        <f t="shared" si="29"/>
        <v>5.1416685942587267E-3</v>
      </c>
      <c r="S113" s="28">
        <f t="shared" si="30"/>
        <v>-3.4007939169406636E-3</v>
      </c>
      <c r="T113" s="29">
        <f t="shared" si="31"/>
        <v>8.9950051284753169E-2</v>
      </c>
      <c r="U113" s="29">
        <f t="shared" si="32"/>
        <v>8.3865836967071103E-2</v>
      </c>
      <c r="V113" s="30">
        <f t="shared" si="33"/>
        <v>159.94070655930804</v>
      </c>
      <c r="W113" s="30">
        <f t="shared" si="34"/>
        <v>13.413561220701089</v>
      </c>
      <c r="X113" s="100">
        <v>124.4911</v>
      </c>
      <c r="Y113" s="100">
        <v>126.8721</v>
      </c>
      <c r="Z113" s="148">
        <v>115</v>
      </c>
      <c r="AA113" s="128">
        <v>928322.92</v>
      </c>
      <c r="AB113" s="18"/>
      <c r="AC113" s="10"/>
      <c r="AD113" s="10"/>
      <c r="AE113" s="10"/>
      <c r="AF113" s="11"/>
      <c r="AG113" s="12"/>
      <c r="AH113" s="12"/>
      <c r="AI113" s="12"/>
      <c r="AJ113" s="13"/>
      <c r="AK113" s="11"/>
      <c r="AL113" s="12"/>
      <c r="AM113" s="12"/>
      <c r="AN113" s="12"/>
      <c r="AO113" s="13"/>
      <c r="AP113" s="11"/>
      <c r="AQ113" s="12"/>
      <c r="AR113" s="12"/>
      <c r="AS113" s="12"/>
      <c r="AT113" s="13"/>
    </row>
    <row r="114" spans="1:46" ht="16.5" customHeight="1" x14ac:dyDescent="0.3">
      <c r="A114" s="19">
        <v>100</v>
      </c>
      <c r="B114" s="34" t="s">
        <v>96</v>
      </c>
      <c r="C114" s="20" t="s">
        <v>178</v>
      </c>
      <c r="D114" s="21">
        <v>7472175.7000000002</v>
      </c>
      <c r="E114" s="21"/>
      <c r="F114" s="21">
        <v>4430246.5999999996</v>
      </c>
      <c r="G114" s="21">
        <v>3119385.4</v>
      </c>
      <c r="H114" s="21"/>
      <c r="I114" s="21">
        <v>269498.42</v>
      </c>
      <c r="J114" s="35"/>
      <c r="K114" s="35">
        <v>7337.8</v>
      </c>
      <c r="L114" s="87">
        <v>66279.95</v>
      </c>
      <c r="M114" s="21">
        <v>15481951.119999999</v>
      </c>
      <c r="N114" s="21">
        <v>238514.5</v>
      </c>
      <c r="O114" s="43">
        <v>15307858.640000001</v>
      </c>
      <c r="P114" s="26">
        <f t="shared" si="28"/>
        <v>5.295220404676758E-4</v>
      </c>
      <c r="Q114" s="44">
        <v>15243436.619999999</v>
      </c>
      <c r="R114" s="26">
        <f t="shared" si="29"/>
        <v>5.2787231662052199E-4</v>
      </c>
      <c r="S114" s="28">
        <f t="shared" si="30"/>
        <v>-4.2084279398598764E-3</v>
      </c>
      <c r="T114" s="29">
        <f t="shared" si="31"/>
        <v>4.8137438970766687E-4</v>
      </c>
      <c r="U114" s="29">
        <f t="shared" si="32"/>
        <v>4.3480975879834115E-3</v>
      </c>
      <c r="V114" s="30">
        <f t="shared" si="33"/>
        <v>1.0078507106621706</v>
      </c>
      <c r="W114" s="30">
        <f t="shared" si="34"/>
        <v>4.3822332440775508E-3</v>
      </c>
      <c r="X114" s="37">
        <v>1.0072000000000001</v>
      </c>
      <c r="Y114" s="21">
        <v>1.0072000000000001</v>
      </c>
      <c r="Z114" s="31">
        <v>10</v>
      </c>
      <c r="AA114" s="149">
        <v>15124697</v>
      </c>
      <c r="AB114" s="18"/>
      <c r="AC114" s="10"/>
      <c r="AD114" s="10"/>
      <c r="AE114" s="10"/>
      <c r="AF114" s="11"/>
      <c r="AG114" s="12"/>
      <c r="AH114" s="12"/>
      <c r="AI114" s="12"/>
      <c r="AJ114" s="13"/>
      <c r="AK114" s="11"/>
      <c r="AL114" s="12"/>
      <c r="AM114" s="12"/>
      <c r="AN114" s="12"/>
      <c r="AO114" s="13"/>
      <c r="AP114" s="11"/>
      <c r="AQ114" s="12"/>
      <c r="AR114" s="12"/>
      <c r="AS114" s="12"/>
      <c r="AT114" s="13"/>
    </row>
    <row r="115" spans="1:46" ht="16.5" customHeight="1" x14ac:dyDescent="0.3">
      <c r="A115" s="19"/>
      <c r="B115" s="72"/>
      <c r="C115" s="71" t="s">
        <v>55</v>
      </c>
      <c r="D115" s="72"/>
      <c r="E115" s="72"/>
      <c r="F115" s="72"/>
      <c r="G115" s="72"/>
      <c r="H115" s="72"/>
      <c r="I115" s="72"/>
      <c r="J115" s="72"/>
      <c r="K115" s="72"/>
      <c r="L115" s="73"/>
      <c r="M115" s="72"/>
      <c r="N115" s="72"/>
      <c r="O115" s="74">
        <f>SUM(O95:O114)</f>
        <v>28908822428.77</v>
      </c>
      <c r="P115" s="75">
        <f>(O115/$O$124)</f>
        <v>2.021030403869847E-2</v>
      </c>
      <c r="Q115" s="76">
        <f>SUM(Q95:Q114)</f>
        <v>28877128313.130001</v>
      </c>
      <c r="R115" s="75">
        <f>(Q115/$Q$124)</f>
        <v>2.1214036995305482E-2</v>
      </c>
      <c r="S115" s="77">
        <f t="shared" si="30"/>
        <v>-1.09634751529891E-3</v>
      </c>
      <c r="T115" s="78"/>
      <c r="U115" s="78"/>
      <c r="V115" s="79"/>
      <c r="W115" s="79"/>
      <c r="X115" s="72"/>
      <c r="Y115" s="72"/>
      <c r="Z115" s="80">
        <f>SUM(Z95:Z114)</f>
        <v>81080</v>
      </c>
      <c r="AA115" s="150"/>
      <c r="AB115" s="18"/>
      <c r="AC115" s="10"/>
      <c r="AD115" s="10"/>
      <c r="AE115" s="10"/>
      <c r="AF115" s="11"/>
      <c r="AG115" s="12"/>
      <c r="AH115" s="12"/>
      <c r="AI115" s="12"/>
      <c r="AJ115" s="13"/>
      <c r="AK115" s="11"/>
      <c r="AL115" s="12"/>
      <c r="AM115" s="12"/>
      <c r="AN115" s="12"/>
      <c r="AO115" s="13"/>
      <c r="AP115" s="11"/>
      <c r="AQ115" s="12"/>
      <c r="AR115" s="12"/>
      <c r="AS115" s="12"/>
      <c r="AT115" s="13"/>
    </row>
    <row r="116" spans="1:46" ht="16.5" customHeight="1" x14ac:dyDescent="0.3">
      <c r="A116" s="151"/>
      <c r="B116" s="110"/>
      <c r="C116" s="109" t="s">
        <v>179</v>
      </c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28"/>
      <c r="Q116" s="110"/>
      <c r="R116" s="28"/>
      <c r="S116" s="28"/>
      <c r="T116" s="111"/>
      <c r="U116" s="111"/>
      <c r="V116" s="112"/>
      <c r="W116" s="112"/>
      <c r="X116" s="110"/>
      <c r="Y116" s="110"/>
      <c r="Z116" s="110"/>
      <c r="AA116" s="113"/>
      <c r="AB116" s="152"/>
      <c r="AC116" s="10"/>
      <c r="AD116" s="10"/>
      <c r="AE116" s="10"/>
      <c r="AF116" s="11"/>
      <c r="AG116" s="12"/>
      <c r="AH116" s="12"/>
      <c r="AI116" s="12"/>
      <c r="AJ116" s="13"/>
      <c r="AK116" s="11"/>
      <c r="AL116" s="12"/>
      <c r="AM116" s="12"/>
      <c r="AN116" s="12"/>
      <c r="AO116" s="13"/>
      <c r="AP116" s="11"/>
      <c r="AQ116" s="12"/>
      <c r="AR116" s="12"/>
      <c r="AS116" s="12"/>
      <c r="AT116" s="13"/>
    </row>
    <row r="117" spans="1:46" ht="16.5" customHeight="1" x14ac:dyDescent="0.3">
      <c r="A117" s="19">
        <v>101</v>
      </c>
      <c r="B117" s="20" t="s">
        <v>79</v>
      </c>
      <c r="C117" s="34" t="s">
        <v>180</v>
      </c>
      <c r="D117" s="21">
        <v>241128441.80000001</v>
      </c>
      <c r="E117" s="21"/>
      <c r="F117" s="21">
        <v>22854493.66</v>
      </c>
      <c r="G117" s="21">
        <v>326164687.67000002</v>
      </c>
      <c r="H117" s="37"/>
      <c r="I117" s="21"/>
      <c r="J117" s="21">
        <v>590147623.13</v>
      </c>
      <c r="K117" s="21">
        <v>4729621.67</v>
      </c>
      <c r="L117" s="24">
        <v>-19933686.66</v>
      </c>
      <c r="M117" s="21">
        <v>590147623.13</v>
      </c>
      <c r="N117" s="21">
        <v>-18162674.170000002</v>
      </c>
      <c r="O117" s="43">
        <v>579056800.88</v>
      </c>
      <c r="P117" s="26">
        <f t="shared" ref="P117:P122" si="35">(O117/$O$123)</f>
        <v>4.1131484131549621E-2</v>
      </c>
      <c r="Q117" s="44">
        <v>571984948.96000004</v>
      </c>
      <c r="R117" s="26">
        <f t="shared" ref="R117:R122" si="36">(Q117/$Q$123)</f>
        <v>4.1893761591336412E-2</v>
      </c>
      <c r="S117" s="28">
        <f t="shared" ref="S117:S124" si="37">((Q117-O117)/O117)</f>
        <v>-1.2212708510206206E-2</v>
      </c>
      <c r="T117" s="29">
        <f t="shared" ref="T117:T122" si="38">(K117/Q117)</f>
        <v>8.2687869297951595E-3</v>
      </c>
      <c r="U117" s="29">
        <f t="shared" ref="U117:U122" si="39">L117/Q117</f>
        <v>-3.4850019561255975E-2</v>
      </c>
      <c r="V117" s="30">
        <f t="shared" ref="V117:V122" si="40">Q117/AA117</f>
        <v>13.201501965167978</v>
      </c>
      <c r="W117" s="30">
        <f t="shared" ref="W117:W122" si="41">L117/AA117</f>
        <v>-0.46007260172406317</v>
      </c>
      <c r="X117" s="21">
        <v>13.201499999999999</v>
      </c>
      <c r="Y117" s="21">
        <v>13.318099999999999</v>
      </c>
      <c r="Z117" s="31">
        <v>1572</v>
      </c>
      <c r="AA117" s="38">
        <v>43327263.100000001</v>
      </c>
      <c r="AB117" s="152"/>
      <c r="AC117" s="10"/>
      <c r="AD117" s="10"/>
      <c r="AE117" s="10"/>
      <c r="AF117" s="11"/>
      <c r="AG117" s="12"/>
      <c r="AH117" s="12"/>
      <c r="AI117" s="12"/>
      <c r="AJ117" s="13"/>
      <c r="AK117" s="11"/>
      <c r="AL117" s="12"/>
      <c r="AM117" s="12"/>
      <c r="AN117" s="12"/>
      <c r="AO117" s="13"/>
      <c r="AP117" s="11"/>
      <c r="AQ117" s="12"/>
      <c r="AR117" s="12"/>
      <c r="AS117" s="12"/>
      <c r="AT117" s="13"/>
    </row>
    <row r="118" spans="1:46" ht="16.5" customHeight="1" x14ac:dyDescent="0.3">
      <c r="A118" s="19">
        <v>102</v>
      </c>
      <c r="B118" s="20" t="s">
        <v>124</v>
      </c>
      <c r="C118" s="34" t="s">
        <v>181</v>
      </c>
      <c r="D118" s="23">
        <v>1266636284.51</v>
      </c>
      <c r="E118" s="21"/>
      <c r="F118" s="23"/>
      <c r="G118" s="23">
        <v>563458973.05999994</v>
      </c>
      <c r="H118" s="21"/>
      <c r="I118" s="23">
        <v>370615670.19</v>
      </c>
      <c r="J118" s="35">
        <v>2615556111.6700001</v>
      </c>
      <c r="K118" s="23">
        <v>19299573.02</v>
      </c>
      <c r="L118" s="24">
        <v>44768378.670000002</v>
      </c>
      <c r="M118" s="23">
        <v>2986171781.8600001</v>
      </c>
      <c r="N118" s="23">
        <v>-234511351.31999999</v>
      </c>
      <c r="O118" s="43">
        <v>2713134812.29</v>
      </c>
      <c r="P118" s="26">
        <f t="shared" si="35"/>
        <v>0.1927190239521723</v>
      </c>
      <c r="Q118" s="27">
        <v>2751660430.54</v>
      </c>
      <c r="R118" s="26">
        <f t="shared" si="36"/>
        <v>0.20153922977686328</v>
      </c>
      <c r="S118" s="28">
        <f t="shared" si="37"/>
        <v>1.4199669723555962E-2</v>
      </c>
      <c r="T118" s="29">
        <f t="shared" si="38"/>
        <v>7.0137916749460809E-3</v>
      </c>
      <c r="U118" s="29">
        <f t="shared" si="39"/>
        <v>1.6269586963975211E-2</v>
      </c>
      <c r="V118" s="30">
        <f t="shared" si="40"/>
        <v>1.3864148297891514</v>
      </c>
      <c r="W118" s="30">
        <f t="shared" si="41"/>
        <v>2.2556396641399492E-2</v>
      </c>
      <c r="X118" s="35">
        <v>1.38</v>
      </c>
      <c r="Y118" s="35">
        <v>1.4</v>
      </c>
      <c r="Z118" s="54">
        <v>15120</v>
      </c>
      <c r="AA118" s="120">
        <v>1984730956</v>
      </c>
      <c r="AB118" s="18"/>
      <c r="AC118" s="10"/>
      <c r="AD118" s="10"/>
      <c r="AE118" s="10"/>
      <c r="AF118" s="11"/>
      <c r="AG118" s="12"/>
      <c r="AH118" s="12"/>
      <c r="AI118" s="12"/>
      <c r="AJ118" s="13"/>
      <c r="AK118" s="11"/>
      <c r="AL118" s="12"/>
      <c r="AM118" s="12"/>
      <c r="AN118" s="12"/>
      <c r="AO118" s="13"/>
      <c r="AP118" s="11"/>
      <c r="AQ118" s="12"/>
      <c r="AR118" s="12"/>
      <c r="AS118" s="12"/>
      <c r="AT118" s="13"/>
    </row>
    <row r="119" spans="1:46" ht="16.5" customHeight="1" x14ac:dyDescent="0.3">
      <c r="A119" s="19">
        <v>103</v>
      </c>
      <c r="B119" s="20" t="s">
        <v>26</v>
      </c>
      <c r="C119" s="34" t="s">
        <v>182</v>
      </c>
      <c r="D119" s="23">
        <v>1104189215.5</v>
      </c>
      <c r="E119" s="21"/>
      <c r="F119" s="23">
        <v>379252785.81999999</v>
      </c>
      <c r="G119" s="21">
        <v>11732027.890000001</v>
      </c>
      <c r="H119" s="21"/>
      <c r="I119" s="21">
        <v>5331876.66</v>
      </c>
      <c r="J119" s="23">
        <v>1512072235.1700001</v>
      </c>
      <c r="K119" s="23">
        <v>7438629.3099999996</v>
      </c>
      <c r="L119" s="24">
        <v>12955877.49</v>
      </c>
      <c r="M119" s="23">
        <v>1517404111.8299999</v>
      </c>
      <c r="N119" s="23">
        <v>-7093076.7599999998</v>
      </c>
      <c r="O119" s="43">
        <v>1531519329.5</v>
      </c>
      <c r="P119" s="26">
        <f t="shared" si="35"/>
        <v>0.10878667326376013</v>
      </c>
      <c r="Q119" s="44">
        <v>1510311035.0699999</v>
      </c>
      <c r="R119" s="26">
        <f t="shared" si="36"/>
        <v>0.11061936253223313</v>
      </c>
      <c r="S119" s="28">
        <f t="shared" si="37"/>
        <v>-1.3847879045002981E-2</v>
      </c>
      <c r="T119" s="29">
        <f t="shared" si="38"/>
        <v>4.925230060081786E-3</v>
      </c>
      <c r="U119" s="29">
        <f t="shared" si="39"/>
        <v>8.5782843329351172E-3</v>
      </c>
      <c r="V119" s="30">
        <f t="shared" si="40"/>
        <v>1.1721360868786517</v>
      </c>
      <c r="W119" s="30">
        <f t="shared" si="41"/>
        <v>1.0054916630139013E-2</v>
      </c>
      <c r="X119" s="21">
        <v>1.1599999999999999</v>
      </c>
      <c r="Y119" s="21">
        <v>1.18</v>
      </c>
      <c r="Z119" s="31">
        <v>9482</v>
      </c>
      <c r="AA119" s="38">
        <v>1288511677.0799999</v>
      </c>
      <c r="AB119" s="18"/>
      <c r="AC119" s="10"/>
      <c r="AD119" s="10"/>
      <c r="AE119" s="10"/>
      <c r="AF119" s="11"/>
      <c r="AG119" s="12"/>
      <c r="AH119" s="12"/>
      <c r="AI119" s="12"/>
      <c r="AJ119" s="13"/>
      <c r="AK119" s="11"/>
      <c r="AL119" s="12"/>
      <c r="AM119" s="12"/>
      <c r="AN119" s="12"/>
      <c r="AO119" s="13"/>
      <c r="AP119" s="11"/>
      <c r="AQ119" s="12"/>
      <c r="AR119" s="12"/>
      <c r="AS119" s="12"/>
      <c r="AT119" s="13"/>
    </row>
    <row r="120" spans="1:46" ht="16.5" customHeight="1" x14ac:dyDescent="0.3">
      <c r="A120" s="19">
        <v>104</v>
      </c>
      <c r="B120" s="34" t="s">
        <v>38</v>
      </c>
      <c r="C120" s="34" t="s">
        <v>183</v>
      </c>
      <c r="D120" s="21">
        <v>118824051.40000001</v>
      </c>
      <c r="E120" s="21"/>
      <c r="F120" s="21"/>
      <c r="G120" s="21">
        <v>150411873.03</v>
      </c>
      <c r="H120" s="21"/>
      <c r="I120" s="21">
        <v>1250000</v>
      </c>
      <c r="J120" s="21">
        <v>384685697.79000002</v>
      </c>
      <c r="K120" s="21">
        <v>2161527.4</v>
      </c>
      <c r="L120" s="36">
        <v>14359736.77</v>
      </c>
      <c r="M120" s="21">
        <v>401817516</v>
      </c>
      <c r="N120" s="21">
        <v>-1543001</v>
      </c>
      <c r="O120" s="43">
        <v>368448530</v>
      </c>
      <c r="P120" s="26">
        <f t="shared" si="35"/>
        <v>2.6171586003232824E-2</v>
      </c>
      <c r="Q120" s="44">
        <v>400274515</v>
      </c>
      <c r="R120" s="26">
        <f t="shared" si="36"/>
        <v>2.9317213910938937E-2</v>
      </c>
      <c r="S120" s="28">
        <f t="shared" si="37"/>
        <v>8.6378374206025468E-2</v>
      </c>
      <c r="T120" s="29">
        <f t="shared" si="38"/>
        <v>5.4001124703130302E-3</v>
      </c>
      <c r="U120" s="29">
        <f t="shared" si="39"/>
        <v>3.5874721552032855E-2</v>
      </c>
      <c r="V120" s="30">
        <f t="shared" si="40"/>
        <v>36.524003354983904</v>
      </c>
      <c r="W120" s="30">
        <f t="shared" si="41"/>
        <v>1.3102884503255614</v>
      </c>
      <c r="X120" s="21">
        <v>36.81</v>
      </c>
      <c r="Y120" s="21">
        <v>37.92</v>
      </c>
      <c r="Z120" s="31">
        <v>2062</v>
      </c>
      <c r="AA120" s="38">
        <v>10959218</v>
      </c>
      <c r="AB120" s="18"/>
      <c r="AC120" s="10"/>
      <c r="AD120" s="10"/>
      <c r="AE120" s="10"/>
      <c r="AF120" s="11"/>
      <c r="AG120" s="12"/>
      <c r="AH120" s="12"/>
      <c r="AI120" s="12"/>
      <c r="AJ120" s="13"/>
      <c r="AK120" s="11"/>
      <c r="AL120" s="12"/>
      <c r="AM120" s="12"/>
      <c r="AN120" s="12"/>
      <c r="AO120" s="13"/>
      <c r="AP120" s="11"/>
      <c r="AQ120" s="12"/>
      <c r="AR120" s="12"/>
      <c r="AS120" s="12"/>
      <c r="AT120" s="13"/>
    </row>
    <row r="121" spans="1:46" ht="16.5" customHeight="1" x14ac:dyDescent="0.3">
      <c r="A121" s="19">
        <v>105</v>
      </c>
      <c r="B121" s="20" t="s">
        <v>26</v>
      </c>
      <c r="C121" s="20" t="s">
        <v>184</v>
      </c>
      <c r="D121" s="21">
        <v>177570243.59999999</v>
      </c>
      <c r="E121" s="21"/>
      <c r="F121" s="21">
        <v>48397159.710000001</v>
      </c>
      <c r="G121" s="21">
        <v>23207288.039999999</v>
      </c>
      <c r="H121" s="21"/>
      <c r="I121" s="21">
        <v>3901790.88</v>
      </c>
      <c r="J121" s="21">
        <v>253939274.25</v>
      </c>
      <c r="K121" s="21">
        <v>2515730.79</v>
      </c>
      <c r="L121" s="36">
        <v>9030042.25</v>
      </c>
      <c r="M121" s="21">
        <v>257841065.13</v>
      </c>
      <c r="N121" s="21">
        <v>-1886641</v>
      </c>
      <c r="O121" s="43">
        <v>235710176.99000001</v>
      </c>
      <c r="P121" s="26">
        <f t="shared" si="35"/>
        <v>1.6742933318070276E-2</v>
      </c>
      <c r="Q121" s="44">
        <v>255954424.13</v>
      </c>
      <c r="R121" s="26">
        <f t="shared" si="36"/>
        <v>1.8746810807254117E-2</v>
      </c>
      <c r="S121" s="28">
        <f t="shared" si="37"/>
        <v>8.5886181914236345E-2</v>
      </c>
      <c r="T121" s="29">
        <f t="shared" si="38"/>
        <v>9.8288232311321694E-3</v>
      </c>
      <c r="U121" s="29">
        <f t="shared" si="39"/>
        <v>3.5279883442896127E-2</v>
      </c>
      <c r="V121" s="30">
        <f t="shared" si="40"/>
        <v>217.24209006109791</v>
      </c>
      <c r="W121" s="30">
        <f t="shared" si="41"/>
        <v>7.6642756162466776</v>
      </c>
      <c r="X121" s="21">
        <v>215.7</v>
      </c>
      <c r="Y121" s="21">
        <v>218.33</v>
      </c>
      <c r="Z121" s="31">
        <v>426</v>
      </c>
      <c r="AA121" s="38">
        <v>1178199.05</v>
      </c>
      <c r="AB121" s="18"/>
      <c r="AC121" s="10"/>
      <c r="AD121" s="10"/>
      <c r="AE121" s="10"/>
      <c r="AF121" s="11"/>
      <c r="AG121" s="12"/>
      <c r="AH121" s="12"/>
      <c r="AI121" s="12"/>
      <c r="AJ121" s="13"/>
      <c r="AK121" s="11"/>
      <c r="AL121" s="12"/>
      <c r="AM121" s="12"/>
      <c r="AN121" s="12"/>
      <c r="AO121" s="13"/>
      <c r="AP121" s="11"/>
      <c r="AQ121" s="12"/>
      <c r="AR121" s="12"/>
      <c r="AS121" s="12"/>
      <c r="AT121" s="13"/>
    </row>
    <row r="122" spans="1:46" ht="16.5" customHeight="1" x14ac:dyDescent="0.3">
      <c r="A122" s="19">
        <v>106</v>
      </c>
      <c r="B122" s="20" t="s">
        <v>58</v>
      </c>
      <c r="C122" s="20" t="s">
        <v>185</v>
      </c>
      <c r="D122" s="21"/>
      <c r="E122" s="21"/>
      <c r="F122" s="21"/>
      <c r="G122" s="21">
        <v>8290205889.6000004</v>
      </c>
      <c r="H122" s="21"/>
      <c r="I122" s="21">
        <v>70839894.329999998</v>
      </c>
      <c r="J122" s="21">
        <v>8163039547.4099998</v>
      </c>
      <c r="K122" s="21">
        <v>12204567.98</v>
      </c>
      <c r="L122" s="36">
        <v>57234031.770000003</v>
      </c>
      <c r="M122" s="21">
        <v>8360625659.1499996</v>
      </c>
      <c r="N122" s="21">
        <v>-197586111.75</v>
      </c>
      <c r="O122" s="43">
        <v>8650319190.5</v>
      </c>
      <c r="P122" s="26">
        <f t="shared" si="35"/>
        <v>0.61444829933121481</v>
      </c>
      <c r="Q122" s="44">
        <v>8163039547.4099998</v>
      </c>
      <c r="R122" s="26">
        <f t="shared" si="36"/>
        <v>0.59788362138137408</v>
      </c>
      <c r="S122" s="28">
        <f t="shared" si="37"/>
        <v>-5.6330828072233802E-2</v>
      </c>
      <c r="T122" s="29">
        <f t="shared" si="38"/>
        <v>1.495100925227333E-3</v>
      </c>
      <c r="U122" s="29">
        <f t="shared" si="39"/>
        <v>7.0113627941640238E-3</v>
      </c>
      <c r="V122" s="30">
        <f t="shared" si="40"/>
        <v>107.79019947428533</v>
      </c>
      <c r="W122" s="30">
        <f t="shared" si="41"/>
        <v>0.75575619416952267</v>
      </c>
      <c r="X122" s="21">
        <v>108.85</v>
      </c>
      <c r="Y122" s="21">
        <v>108.85</v>
      </c>
      <c r="Z122" s="31">
        <v>483</v>
      </c>
      <c r="AA122" s="38">
        <v>75730814</v>
      </c>
      <c r="AB122" s="18"/>
      <c r="AC122" s="10"/>
      <c r="AD122" s="10"/>
      <c r="AE122" s="10"/>
      <c r="AF122" s="11"/>
      <c r="AG122" s="12"/>
      <c r="AH122" s="12"/>
      <c r="AI122" s="12"/>
      <c r="AJ122" s="13"/>
      <c r="AK122" s="11"/>
      <c r="AL122" s="12"/>
      <c r="AM122" s="12"/>
      <c r="AN122" s="12"/>
      <c r="AO122" s="13"/>
      <c r="AP122" s="11"/>
      <c r="AQ122" s="12"/>
      <c r="AR122" s="12"/>
      <c r="AS122" s="12"/>
      <c r="AT122" s="13"/>
    </row>
    <row r="123" spans="1:46" ht="16.5" customHeight="1" x14ac:dyDescent="0.3">
      <c r="A123" s="69"/>
      <c r="B123" s="21"/>
      <c r="C123" s="71" t="s">
        <v>55</v>
      </c>
      <c r="D123" s="72"/>
      <c r="E123" s="72"/>
      <c r="F123" s="72"/>
      <c r="G123" s="72"/>
      <c r="H123" s="72"/>
      <c r="I123" s="72"/>
      <c r="J123" s="72"/>
      <c r="K123" s="72"/>
      <c r="L123" s="73"/>
      <c r="M123" s="72"/>
      <c r="N123" s="72"/>
      <c r="O123" s="43">
        <f>SUM(O117:O122)</f>
        <v>14078188840.16</v>
      </c>
      <c r="P123" s="75">
        <f>(O123/$O$124)</f>
        <v>9.842133053841972E-3</v>
      </c>
      <c r="Q123" s="182">
        <f>SUM(Q117:Q122)</f>
        <v>13653224901.110001</v>
      </c>
      <c r="R123" s="75">
        <f>(Q123/$Q$124)</f>
        <v>1.0030083844094656E-2</v>
      </c>
      <c r="S123" s="77">
        <f t="shared" si="37"/>
        <v>-3.018598087260559E-2</v>
      </c>
      <c r="T123" s="78"/>
      <c r="U123" s="78"/>
      <c r="V123" s="79"/>
      <c r="W123" s="79"/>
      <c r="X123" s="72"/>
      <c r="Y123" s="72"/>
      <c r="Z123" s="80">
        <f>SUM(Z117:Z122)</f>
        <v>29145</v>
      </c>
      <c r="AA123" s="81"/>
      <c r="AB123" s="18"/>
      <c r="AC123" s="10"/>
      <c r="AD123" s="10"/>
      <c r="AE123" s="10"/>
      <c r="AF123" s="11"/>
      <c r="AG123" s="12"/>
      <c r="AH123" s="12"/>
      <c r="AI123" s="12"/>
      <c r="AJ123" s="13"/>
      <c r="AK123" s="11"/>
      <c r="AL123" s="12"/>
      <c r="AM123" s="12"/>
      <c r="AN123" s="12"/>
      <c r="AO123" s="13"/>
      <c r="AP123" s="11"/>
      <c r="AQ123" s="12"/>
      <c r="AR123" s="12"/>
      <c r="AS123" s="12"/>
      <c r="AT123" s="13"/>
    </row>
    <row r="124" spans="1:46" ht="17.25" customHeight="1" x14ac:dyDescent="0.3">
      <c r="A124" s="153"/>
      <c r="B124" s="154"/>
      <c r="C124" s="155" t="s">
        <v>186</v>
      </c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7">
        <f>(O19+O47+O59+O87+O93+O115+O123)</f>
        <v>1430400174753.22</v>
      </c>
      <c r="P124" s="158"/>
      <c r="Q124" s="159">
        <f>(Q19+Q47+Q59+Q87+Q93+Q115+Q123)</f>
        <v>1361227394838.6301</v>
      </c>
      <c r="R124" s="158"/>
      <c r="S124" s="160">
        <f t="shared" si="37"/>
        <v>-4.8359040452804675E-2</v>
      </c>
      <c r="T124" s="161"/>
      <c r="U124" s="161"/>
      <c r="V124" s="162"/>
      <c r="W124" s="162"/>
      <c r="X124" s="156"/>
      <c r="Y124" s="156"/>
      <c r="Z124" s="163">
        <f>(Z19+Z47+Z59+Z87+Z93+Z115+Z123)</f>
        <v>457256</v>
      </c>
      <c r="AA124" s="164"/>
      <c r="AB124" s="9"/>
      <c r="AC124" s="10"/>
      <c r="AD124" s="10"/>
      <c r="AE124" s="10"/>
      <c r="AF124" s="11"/>
      <c r="AG124" s="12"/>
      <c r="AH124" s="12"/>
      <c r="AI124" s="12"/>
      <c r="AJ124" s="13"/>
      <c r="AK124" s="11"/>
      <c r="AL124" s="12"/>
      <c r="AM124" s="12"/>
      <c r="AN124" s="12"/>
      <c r="AO124" s="13"/>
      <c r="AP124" s="11"/>
      <c r="AQ124" s="12"/>
      <c r="AR124" s="12"/>
      <c r="AS124" s="12"/>
      <c r="AT124" s="13"/>
    </row>
    <row r="125" spans="1:46" ht="17.45" customHeight="1" x14ac:dyDescent="0.25">
      <c r="A125" s="165"/>
      <c r="B125" s="165"/>
      <c r="C125" s="165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0"/>
      <c r="AC125" s="10"/>
      <c r="AD125" s="10"/>
      <c r="AE125" s="10"/>
      <c r="AF125" s="11"/>
      <c r="AG125" s="12"/>
      <c r="AH125" s="12"/>
      <c r="AI125" s="12"/>
      <c r="AJ125" s="13"/>
      <c r="AK125" s="11"/>
      <c r="AL125" s="12"/>
      <c r="AM125" s="12"/>
      <c r="AN125" s="12"/>
      <c r="AO125" s="13"/>
      <c r="AP125" s="11"/>
      <c r="AQ125" s="12"/>
      <c r="AR125" s="12"/>
      <c r="AS125" s="12"/>
      <c r="AT125" s="13"/>
    </row>
    <row r="126" spans="1:46" ht="17.100000000000001" customHeight="1" x14ac:dyDescent="0.25">
      <c r="A126" s="167"/>
      <c r="B126" s="168"/>
      <c r="C126" s="169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40"/>
      <c r="R126" s="10"/>
      <c r="S126" s="10"/>
      <c r="T126" s="10"/>
      <c r="U126" s="10"/>
      <c r="V126" s="10"/>
      <c r="W126" s="10"/>
      <c r="X126" s="10"/>
      <c r="Y126" s="10"/>
      <c r="Z126" s="10"/>
      <c r="AA126" s="122"/>
      <c r="AB126" s="10"/>
      <c r="AC126" s="10"/>
      <c r="AD126" s="10"/>
      <c r="AE126" s="10"/>
      <c r="AF126" s="11"/>
      <c r="AG126" s="12"/>
      <c r="AH126" s="12"/>
      <c r="AI126" s="12"/>
      <c r="AJ126" s="13"/>
      <c r="AK126" s="11"/>
      <c r="AL126" s="12"/>
      <c r="AM126" s="12"/>
      <c r="AN126" s="12"/>
      <c r="AO126" s="13"/>
      <c r="AP126" s="11"/>
      <c r="AQ126" s="12"/>
      <c r="AR126" s="12"/>
      <c r="AS126" s="12"/>
      <c r="AT126" s="13"/>
    </row>
    <row r="127" spans="1:46" ht="17.100000000000001" customHeight="1" x14ac:dyDescent="0.25">
      <c r="A127" s="167"/>
      <c r="B127" s="170"/>
      <c r="C127" s="17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40"/>
      <c r="R127" s="122"/>
      <c r="S127" s="122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1"/>
      <c r="AG127" s="12"/>
      <c r="AH127" s="12"/>
      <c r="AI127" s="12"/>
      <c r="AJ127" s="13"/>
      <c r="AK127" s="11"/>
      <c r="AL127" s="12"/>
      <c r="AM127" s="12"/>
      <c r="AN127" s="12"/>
      <c r="AO127" s="13"/>
      <c r="AP127" s="11"/>
      <c r="AQ127" s="12"/>
      <c r="AR127" s="12"/>
      <c r="AS127" s="12"/>
      <c r="AT127" s="13"/>
    </row>
    <row r="128" spans="1:46" ht="17.100000000000001" customHeight="1" x14ac:dyDescent="0.25">
      <c r="A128" s="167"/>
      <c r="B128" s="170"/>
      <c r="C128" s="17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40"/>
      <c r="R128" s="122"/>
      <c r="S128" s="122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1"/>
      <c r="AG128" s="12"/>
      <c r="AH128" s="12"/>
      <c r="AI128" s="12"/>
      <c r="AJ128" s="13"/>
      <c r="AK128" s="11"/>
      <c r="AL128" s="12"/>
      <c r="AM128" s="12"/>
      <c r="AN128" s="12"/>
      <c r="AO128" s="13"/>
      <c r="AP128" s="11"/>
      <c r="AQ128" s="12"/>
      <c r="AR128" s="12"/>
      <c r="AS128" s="12"/>
      <c r="AT128" s="13"/>
    </row>
    <row r="129" spans="1:46" ht="17.100000000000001" customHeight="1" x14ac:dyDescent="0.25">
      <c r="A129" s="167"/>
      <c r="B129" s="170"/>
      <c r="C129" s="17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40"/>
      <c r="R129" s="122"/>
      <c r="S129" s="122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1"/>
      <c r="AG129" s="12"/>
      <c r="AH129" s="12"/>
      <c r="AI129" s="12"/>
      <c r="AJ129" s="13"/>
      <c r="AK129" s="11"/>
      <c r="AL129" s="12"/>
      <c r="AM129" s="12"/>
      <c r="AN129" s="12"/>
      <c r="AO129" s="13"/>
      <c r="AP129" s="11"/>
      <c r="AQ129" s="12"/>
      <c r="AR129" s="12"/>
      <c r="AS129" s="12"/>
      <c r="AT129" s="13"/>
    </row>
    <row r="130" spans="1:46" ht="17.100000000000001" customHeight="1" x14ac:dyDescent="0.25">
      <c r="A130" s="167"/>
      <c r="B130" s="170"/>
      <c r="C130" s="17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40"/>
      <c r="R130" s="122"/>
      <c r="S130" s="122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72"/>
      <c r="AG130" s="173"/>
      <c r="AH130" s="173"/>
      <c r="AI130" s="173"/>
      <c r="AJ130" s="174"/>
      <c r="AK130" s="172"/>
      <c r="AL130" s="173"/>
      <c r="AM130" s="173"/>
      <c r="AN130" s="173"/>
      <c r="AO130" s="174"/>
      <c r="AP130" s="172"/>
      <c r="AQ130" s="173"/>
      <c r="AR130" s="173"/>
      <c r="AS130" s="173"/>
      <c r="AT130" s="174"/>
    </row>
  </sheetData>
  <mergeCells count="1">
    <mergeCell ref="A1:AA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/>
  </sheetViews>
  <sheetFormatPr defaultColWidth="10" defaultRowHeight="12.95" customHeight="1" x14ac:dyDescent="0.25"/>
  <cols>
    <col min="1" max="256" width="10" style="175" customWidth="1"/>
  </cols>
  <sheetData>
    <row r="1" spans="1:12" ht="12.95" customHeight="1" x14ac:dyDescent="0.25">
      <c r="A1" s="176"/>
      <c r="B1" s="4"/>
      <c r="C1" s="4"/>
      <c r="D1" s="4"/>
      <c r="E1" s="4"/>
      <c r="F1" s="4"/>
      <c r="G1" s="4"/>
      <c r="H1" s="4"/>
      <c r="I1" s="4"/>
      <c r="J1" s="4"/>
      <c r="K1" s="5"/>
      <c r="L1" s="40"/>
    </row>
    <row r="2" spans="1:12" ht="12.9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  <c r="L2" s="177"/>
    </row>
    <row r="3" spans="1:12" ht="12.9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3"/>
      <c r="L3" s="177"/>
    </row>
    <row r="4" spans="1:12" ht="12.9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3"/>
      <c r="L4" s="177"/>
    </row>
    <row r="5" spans="1:12" ht="12.9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  <c r="L5" s="177"/>
    </row>
    <row r="6" spans="1:12" ht="12.9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3"/>
      <c r="L6" s="177"/>
    </row>
    <row r="7" spans="1:12" ht="12.9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3"/>
      <c r="L7" s="177"/>
    </row>
    <row r="8" spans="1:12" ht="12.9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3"/>
      <c r="L8" s="177"/>
    </row>
    <row r="9" spans="1:12" ht="12.95" customHeigh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3"/>
      <c r="L9" s="177"/>
    </row>
    <row r="10" spans="1:12" ht="12.95" customHeigh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177"/>
    </row>
    <row r="11" spans="1:12" ht="12.9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77"/>
    </row>
    <row r="12" spans="1:12" ht="12.95" customHeight="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77"/>
    </row>
    <row r="13" spans="1:12" ht="12.95" customHeight="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3"/>
      <c r="L13" s="177"/>
    </row>
    <row r="14" spans="1:12" ht="12.9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77"/>
    </row>
    <row r="15" spans="1:12" ht="12.9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77"/>
    </row>
    <row r="16" spans="1:12" ht="12.95" customHeigh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77"/>
    </row>
    <row r="17" spans="1:12" ht="12.95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77"/>
    </row>
    <row r="18" spans="1:12" ht="12.95" customHeigh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177"/>
    </row>
    <row r="19" spans="1:12" ht="12.95" customHeight="1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77"/>
    </row>
    <row r="20" spans="1:12" ht="12.95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77"/>
    </row>
    <row r="21" spans="1:12" ht="12.95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77"/>
    </row>
    <row r="22" spans="1:12" ht="12.95" customHeight="1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77"/>
    </row>
    <row r="23" spans="1:12" ht="12.95" customHeight="1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77"/>
    </row>
    <row r="24" spans="1:12" ht="12.95" customHeight="1" x14ac:dyDescent="0.25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4"/>
      <c r="L24" s="50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P3" sqref="P3"/>
    </sheetView>
  </sheetViews>
  <sheetFormatPr defaultColWidth="10" defaultRowHeight="12.95" customHeight="1" x14ac:dyDescent="0.25"/>
  <cols>
    <col min="1" max="256" width="10" style="178" customWidth="1"/>
  </cols>
  <sheetData>
    <row r="1" spans="1:14" ht="12.95" customHeight="1" x14ac:dyDescent="0.25">
      <c r="A1" s="176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ht="12.9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3" spans="1:14" ht="12.9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4" ht="12.9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14" ht="12.9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4" ht="12.9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14" ht="12.9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1:14" ht="12.9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12.95" customHeigh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ht="12.95" customHeigh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4" ht="12.9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1:14" ht="12.95" customHeight="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ht="12.95" customHeight="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4" ht="12.9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</row>
    <row r="15" spans="1:14" ht="12.9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</row>
    <row r="16" spans="1:14" ht="12.95" customHeigh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</row>
    <row r="17" spans="1:14" ht="12.95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/>
    </row>
    <row r="18" spans="1:14" ht="12.95" customHeigh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/>
    </row>
    <row r="19" spans="1:14" ht="12.95" customHeight="1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/>
    </row>
    <row r="20" spans="1:14" ht="12.95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/>
    </row>
    <row r="21" spans="1:14" ht="12.95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  <row r="22" spans="1:14" ht="12.95" customHeight="1" x14ac:dyDescent="0.2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</row>
    <row r="23" spans="1:14" ht="12.95" customHeight="1" x14ac:dyDescent="0.25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/>
    </row>
    <row r="24" spans="1:14" ht="12.95" customHeight="1" x14ac:dyDescent="0.25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4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topLeftCell="C1" workbookViewId="0"/>
  </sheetViews>
  <sheetFormatPr defaultColWidth="8.85546875" defaultRowHeight="15" customHeight="1" x14ac:dyDescent="0.25"/>
  <cols>
    <col min="1" max="3" width="8.85546875" style="179" customWidth="1"/>
    <col min="4" max="4" width="10.42578125" style="179" customWidth="1"/>
    <col min="5" max="256" width="8.85546875" style="179" customWidth="1"/>
  </cols>
  <sheetData>
    <row r="1" spans="1:14" ht="15" customHeight="1" x14ac:dyDescent="0.25">
      <c r="A1" s="176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40"/>
    </row>
    <row r="2" spans="1:14" ht="15" customHeight="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77"/>
    </row>
    <row r="3" spans="1:14" ht="1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77"/>
    </row>
    <row r="4" spans="1:14" ht="1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77"/>
    </row>
    <row r="5" spans="1:14" ht="1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77"/>
    </row>
    <row r="6" spans="1:14" ht="1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  <c r="N6" s="177"/>
    </row>
    <row r="7" spans="1:14" ht="1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77"/>
    </row>
    <row r="8" spans="1:14" ht="1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77"/>
    </row>
    <row r="9" spans="1:14" ht="15" customHeigh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  <c r="N9" s="177"/>
    </row>
    <row r="10" spans="1:14" ht="15" customHeigh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77"/>
    </row>
    <row r="11" spans="1:1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77"/>
    </row>
    <row r="12" spans="1:14" ht="15" customHeight="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77"/>
    </row>
    <row r="13" spans="1:14" ht="15" customHeight="1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  <c r="N13" s="177"/>
    </row>
    <row r="14" spans="1:14" ht="1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77"/>
    </row>
    <row r="15" spans="1:14" ht="1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  <c r="N15" s="177"/>
    </row>
    <row r="16" spans="1:14" ht="15" customHeigh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77"/>
    </row>
    <row r="17" spans="1:14" ht="15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  <c r="N17" s="177"/>
    </row>
    <row r="18" spans="1:14" ht="15" customHeight="1" x14ac:dyDescent="0.25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77"/>
    </row>
    <row r="19" spans="1:14" ht="15" customHeight="1" x14ac:dyDescent="0.25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  <c r="N19" s="177"/>
    </row>
    <row r="20" spans="1:14" ht="15" customHeight="1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  <c r="N20" s="177"/>
    </row>
    <row r="21" spans="1:14" ht="15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  <c r="N21" s="177"/>
    </row>
    <row r="22" spans="1:14" ht="15" customHeight="1" x14ac:dyDescent="0.25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4"/>
      <c r="N22" s="50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April 2021</vt:lpstr>
      <vt:lpstr>Market Share</vt:lpstr>
      <vt:lpstr>Unit Holders</vt:lpstr>
      <vt:lpstr>NAV Comparison March &amp; April'21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2021-06-08T12:28:14Z</dcterms:created>
  <dcterms:modified xsi:type="dcterms:W3CDTF">2021-06-24T09:45:50Z</dcterms:modified>
</cp:coreProperties>
</file>