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45" windowWidth="15960" windowHeight="18075"/>
  </bookViews>
  <sheets>
    <sheet name="March 2021" sheetId="1" r:id="rId1"/>
    <sheet name="Market Share" sheetId="2" r:id="rId2"/>
    <sheet name="Unit Holders" sheetId="3" r:id="rId3"/>
    <sheet name="NAV Comparison January-March'21" sheetId="4" r:id="rId4"/>
  </sheets>
  <calcPr calcId="162913"/>
</workbook>
</file>

<file path=xl/calcChain.xml><?xml version="1.0" encoding="utf-8"?>
<calcChain xmlns="http://schemas.openxmlformats.org/spreadsheetml/2006/main">
  <c r="Q87" i="1" l="1"/>
  <c r="O87" i="1"/>
  <c r="O93" i="1"/>
  <c r="Q93" i="1"/>
  <c r="Q115" i="1"/>
  <c r="Q123" i="1"/>
  <c r="O115" i="1"/>
  <c r="O123" i="1"/>
  <c r="Z123" i="1" l="1"/>
  <c r="S123" i="1"/>
  <c r="W122" i="1"/>
  <c r="V122" i="1"/>
  <c r="U122" i="1"/>
  <c r="T122" i="1"/>
  <c r="S122" i="1"/>
  <c r="R122" i="1"/>
  <c r="P122" i="1"/>
  <c r="W121" i="1"/>
  <c r="V121" i="1"/>
  <c r="U121" i="1"/>
  <c r="T121" i="1"/>
  <c r="S121" i="1"/>
  <c r="R121" i="1"/>
  <c r="P121" i="1"/>
  <c r="W120" i="1"/>
  <c r="V120" i="1"/>
  <c r="U120" i="1"/>
  <c r="T120" i="1"/>
  <c r="S120" i="1"/>
  <c r="R120" i="1"/>
  <c r="P120" i="1"/>
  <c r="W119" i="1"/>
  <c r="V119" i="1"/>
  <c r="U119" i="1"/>
  <c r="T119" i="1"/>
  <c r="S119" i="1"/>
  <c r="R119" i="1"/>
  <c r="P119" i="1"/>
  <c r="W118" i="1"/>
  <c r="V118" i="1"/>
  <c r="U118" i="1"/>
  <c r="T118" i="1"/>
  <c r="S118" i="1"/>
  <c r="R118" i="1"/>
  <c r="P118" i="1"/>
  <c r="W117" i="1"/>
  <c r="V117" i="1"/>
  <c r="U117" i="1"/>
  <c r="T117" i="1"/>
  <c r="S117" i="1"/>
  <c r="R117" i="1"/>
  <c r="P117" i="1"/>
  <c r="Z115" i="1"/>
  <c r="S115" i="1"/>
  <c r="W114" i="1"/>
  <c r="V114" i="1"/>
  <c r="U114" i="1"/>
  <c r="T114" i="1"/>
  <c r="S114" i="1"/>
  <c r="R114" i="1"/>
  <c r="P114" i="1"/>
  <c r="W113" i="1"/>
  <c r="V113" i="1"/>
  <c r="U113" i="1"/>
  <c r="T113" i="1"/>
  <c r="S113" i="1"/>
  <c r="R113" i="1"/>
  <c r="P113" i="1"/>
  <c r="W112" i="1"/>
  <c r="V112" i="1"/>
  <c r="U112" i="1"/>
  <c r="T112" i="1"/>
  <c r="S112" i="1"/>
  <c r="R112" i="1"/>
  <c r="P112" i="1"/>
  <c r="W111" i="1"/>
  <c r="V111" i="1"/>
  <c r="U111" i="1"/>
  <c r="T111" i="1"/>
  <c r="S111" i="1"/>
  <c r="R111" i="1"/>
  <c r="P111" i="1"/>
  <c r="W110" i="1"/>
  <c r="V110" i="1"/>
  <c r="U110" i="1"/>
  <c r="T110" i="1"/>
  <c r="S110" i="1"/>
  <c r="R110" i="1"/>
  <c r="P110" i="1"/>
  <c r="W109" i="1"/>
  <c r="V109" i="1"/>
  <c r="U109" i="1"/>
  <c r="T109" i="1"/>
  <c r="S109" i="1"/>
  <c r="R109" i="1"/>
  <c r="P109" i="1"/>
  <c r="W108" i="1"/>
  <c r="V108" i="1"/>
  <c r="U108" i="1"/>
  <c r="T108" i="1"/>
  <c r="S108" i="1"/>
  <c r="R108" i="1"/>
  <c r="P108" i="1"/>
  <c r="W107" i="1"/>
  <c r="V107" i="1"/>
  <c r="U107" i="1"/>
  <c r="T107" i="1"/>
  <c r="S107" i="1"/>
  <c r="R107" i="1"/>
  <c r="P107" i="1"/>
  <c r="W106" i="1"/>
  <c r="V106" i="1"/>
  <c r="U106" i="1"/>
  <c r="T106" i="1"/>
  <c r="S106" i="1"/>
  <c r="R106" i="1"/>
  <c r="P106" i="1"/>
  <c r="W105" i="1"/>
  <c r="V105" i="1"/>
  <c r="U105" i="1"/>
  <c r="T105" i="1"/>
  <c r="S105" i="1"/>
  <c r="R105" i="1"/>
  <c r="P105" i="1"/>
  <c r="W104" i="1"/>
  <c r="V104" i="1"/>
  <c r="U104" i="1"/>
  <c r="T104" i="1"/>
  <c r="S104" i="1"/>
  <c r="R104" i="1"/>
  <c r="P104" i="1"/>
  <c r="W103" i="1"/>
  <c r="V103" i="1"/>
  <c r="U103" i="1"/>
  <c r="T103" i="1"/>
  <c r="S103" i="1"/>
  <c r="R103" i="1"/>
  <c r="P103" i="1"/>
  <c r="W102" i="1"/>
  <c r="V102" i="1"/>
  <c r="U102" i="1"/>
  <c r="T102" i="1"/>
  <c r="S102" i="1"/>
  <c r="R102" i="1"/>
  <c r="P102" i="1"/>
  <c r="W101" i="1"/>
  <c r="V101" i="1"/>
  <c r="U101" i="1"/>
  <c r="T101" i="1"/>
  <c r="S101" i="1"/>
  <c r="R101" i="1"/>
  <c r="P101" i="1"/>
  <c r="W100" i="1"/>
  <c r="V100" i="1"/>
  <c r="U100" i="1"/>
  <c r="T100" i="1"/>
  <c r="S100" i="1"/>
  <c r="R100" i="1"/>
  <c r="P100" i="1"/>
  <c r="W99" i="1"/>
  <c r="V99" i="1"/>
  <c r="U99" i="1"/>
  <c r="T99" i="1"/>
  <c r="S99" i="1"/>
  <c r="R99" i="1"/>
  <c r="P99" i="1"/>
  <c r="W98" i="1"/>
  <c r="V98" i="1"/>
  <c r="U98" i="1"/>
  <c r="T98" i="1"/>
  <c r="S98" i="1"/>
  <c r="R98" i="1"/>
  <c r="P98" i="1"/>
  <c r="W97" i="1"/>
  <c r="V97" i="1"/>
  <c r="U97" i="1"/>
  <c r="T97" i="1"/>
  <c r="S97" i="1"/>
  <c r="R97" i="1"/>
  <c r="P97" i="1"/>
  <c r="W96" i="1"/>
  <c r="V96" i="1"/>
  <c r="U96" i="1"/>
  <c r="T96" i="1"/>
  <c r="S96" i="1"/>
  <c r="R96" i="1"/>
  <c r="P96" i="1"/>
  <c r="W95" i="1"/>
  <c r="V95" i="1"/>
  <c r="U95" i="1"/>
  <c r="T95" i="1"/>
  <c r="S95" i="1"/>
  <c r="R95" i="1"/>
  <c r="P95" i="1"/>
  <c r="Z93" i="1"/>
  <c r="S93" i="1"/>
  <c r="W92" i="1"/>
  <c r="V92" i="1"/>
  <c r="U92" i="1"/>
  <c r="T92" i="1"/>
  <c r="S92" i="1"/>
  <c r="R92" i="1"/>
  <c r="P92" i="1"/>
  <c r="W91" i="1"/>
  <c r="V91" i="1"/>
  <c r="U91" i="1"/>
  <c r="T91" i="1"/>
  <c r="S91" i="1"/>
  <c r="R91" i="1"/>
  <c r="P91" i="1"/>
  <c r="W90" i="1"/>
  <c r="V90" i="1"/>
  <c r="U90" i="1"/>
  <c r="T90" i="1"/>
  <c r="S90" i="1"/>
  <c r="R90" i="1"/>
  <c r="P90" i="1"/>
  <c r="W89" i="1"/>
  <c r="V89" i="1"/>
  <c r="U89" i="1"/>
  <c r="T89" i="1"/>
  <c r="S89" i="1"/>
  <c r="R89" i="1"/>
  <c r="P89" i="1"/>
  <c r="Z87" i="1"/>
  <c r="S87" i="1"/>
  <c r="W86" i="1"/>
  <c r="V86" i="1"/>
  <c r="U86" i="1"/>
  <c r="T86" i="1"/>
  <c r="S86" i="1"/>
  <c r="R86" i="1"/>
  <c r="P86" i="1"/>
  <c r="W85" i="1"/>
  <c r="V85" i="1"/>
  <c r="U85" i="1"/>
  <c r="T85" i="1"/>
  <c r="S85" i="1"/>
  <c r="R85" i="1"/>
  <c r="P85" i="1"/>
  <c r="W84" i="1"/>
  <c r="V84" i="1"/>
  <c r="U84" i="1"/>
  <c r="T84" i="1"/>
  <c r="S84" i="1"/>
  <c r="R84" i="1"/>
  <c r="P84" i="1"/>
  <c r="W83" i="1"/>
  <c r="V83" i="1"/>
  <c r="U83" i="1"/>
  <c r="T83" i="1"/>
  <c r="S83" i="1"/>
  <c r="R83" i="1"/>
  <c r="W82" i="1"/>
  <c r="V82" i="1"/>
  <c r="U82" i="1"/>
  <c r="T82" i="1"/>
  <c r="S82" i="1"/>
  <c r="R82" i="1"/>
  <c r="P82" i="1"/>
  <c r="W81" i="1"/>
  <c r="V81" i="1"/>
  <c r="U81" i="1"/>
  <c r="T81" i="1"/>
  <c r="S81" i="1"/>
  <c r="R81" i="1"/>
  <c r="P81" i="1"/>
  <c r="W80" i="1"/>
  <c r="V80" i="1"/>
  <c r="U80" i="1"/>
  <c r="T80" i="1"/>
  <c r="S80" i="1"/>
  <c r="R80" i="1"/>
  <c r="P80" i="1"/>
  <c r="W79" i="1"/>
  <c r="V79" i="1"/>
  <c r="U79" i="1"/>
  <c r="T79" i="1"/>
  <c r="S79" i="1"/>
  <c r="R79" i="1"/>
  <c r="P79" i="1"/>
  <c r="W78" i="1"/>
  <c r="V78" i="1"/>
  <c r="U78" i="1"/>
  <c r="T78" i="1"/>
  <c r="S78" i="1"/>
  <c r="R78" i="1"/>
  <c r="P78" i="1"/>
  <c r="W77" i="1"/>
  <c r="V77" i="1"/>
  <c r="U77" i="1"/>
  <c r="T77" i="1"/>
  <c r="S77" i="1"/>
  <c r="R77" i="1"/>
  <c r="P77" i="1"/>
  <c r="W76" i="1"/>
  <c r="V76" i="1"/>
  <c r="U76" i="1"/>
  <c r="T76" i="1"/>
  <c r="S76" i="1"/>
  <c r="R76" i="1"/>
  <c r="P76" i="1"/>
  <c r="W75" i="1"/>
  <c r="V75" i="1"/>
  <c r="U75" i="1"/>
  <c r="T75" i="1"/>
  <c r="S75" i="1"/>
  <c r="R75" i="1"/>
  <c r="P75" i="1"/>
  <c r="W74" i="1"/>
  <c r="V74" i="1"/>
  <c r="U74" i="1"/>
  <c r="T74" i="1"/>
  <c r="S74" i="1"/>
  <c r="R74" i="1"/>
  <c r="P74" i="1"/>
  <c r="W73" i="1"/>
  <c r="V73" i="1"/>
  <c r="U73" i="1"/>
  <c r="T73" i="1"/>
  <c r="S73" i="1"/>
  <c r="R73" i="1"/>
  <c r="P73" i="1"/>
  <c r="W72" i="1"/>
  <c r="V72" i="1"/>
  <c r="U72" i="1"/>
  <c r="T72" i="1"/>
  <c r="S72" i="1"/>
  <c r="R72" i="1"/>
  <c r="P72" i="1"/>
  <c r="W71" i="1"/>
  <c r="V71" i="1"/>
  <c r="U71" i="1"/>
  <c r="T71" i="1"/>
  <c r="S71" i="1"/>
  <c r="R71" i="1"/>
  <c r="P71" i="1"/>
  <c r="W70" i="1"/>
  <c r="V70" i="1"/>
  <c r="U70" i="1"/>
  <c r="T70" i="1"/>
  <c r="S70" i="1"/>
  <c r="R70" i="1"/>
  <c r="P70" i="1"/>
  <c r="W69" i="1"/>
  <c r="V69" i="1"/>
  <c r="U69" i="1"/>
  <c r="T69" i="1"/>
  <c r="S69" i="1"/>
  <c r="R69" i="1"/>
  <c r="P69" i="1"/>
  <c r="W68" i="1"/>
  <c r="V68" i="1"/>
  <c r="U68" i="1"/>
  <c r="T68" i="1"/>
  <c r="S68" i="1"/>
  <c r="R68" i="1"/>
  <c r="P68" i="1"/>
  <c r="W67" i="1"/>
  <c r="V67" i="1"/>
  <c r="U67" i="1"/>
  <c r="T67" i="1"/>
  <c r="S67" i="1"/>
  <c r="R67" i="1"/>
  <c r="P67" i="1"/>
  <c r="W66" i="1"/>
  <c r="V66" i="1"/>
  <c r="U66" i="1"/>
  <c r="T66" i="1"/>
  <c r="S66" i="1"/>
  <c r="R66" i="1"/>
  <c r="P66" i="1"/>
  <c r="W65" i="1"/>
  <c r="V65" i="1"/>
  <c r="U65" i="1"/>
  <c r="T65" i="1"/>
  <c r="S65" i="1"/>
  <c r="R65" i="1"/>
  <c r="P65" i="1"/>
  <c r="W64" i="1"/>
  <c r="V64" i="1"/>
  <c r="U64" i="1"/>
  <c r="T64" i="1"/>
  <c r="S64" i="1"/>
  <c r="R64" i="1"/>
  <c r="P64" i="1"/>
  <c r="W63" i="1"/>
  <c r="V63" i="1"/>
  <c r="U63" i="1"/>
  <c r="T63" i="1"/>
  <c r="S63" i="1"/>
  <c r="R63" i="1"/>
  <c r="P63" i="1"/>
  <c r="W62" i="1"/>
  <c r="V62" i="1"/>
  <c r="U62" i="1"/>
  <c r="T62" i="1"/>
  <c r="S62" i="1"/>
  <c r="R62" i="1"/>
  <c r="P62" i="1"/>
  <c r="W61" i="1"/>
  <c r="V61" i="1"/>
  <c r="U61" i="1"/>
  <c r="T61" i="1"/>
  <c r="S61" i="1"/>
  <c r="R61" i="1"/>
  <c r="P61" i="1"/>
  <c r="Z59" i="1"/>
  <c r="Q59" i="1"/>
  <c r="R52" i="1" s="1"/>
  <c r="O59" i="1"/>
  <c r="P53" i="1" s="1"/>
  <c r="W58" i="1"/>
  <c r="V58" i="1"/>
  <c r="U58" i="1"/>
  <c r="T58" i="1"/>
  <c r="S58" i="1"/>
  <c r="R58" i="1"/>
  <c r="W57" i="1"/>
  <c r="V57" i="1"/>
  <c r="U57" i="1"/>
  <c r="T57" i="1"/>
  <c r="S57" i="1"/>
  <c r="W56" i="1"/>
  <c r="V56" i="1"/>
  <c r="U56" i="1"/>
  <c r="T56" i="1"/>
  <c r="S56" i="1"/>
  <c r="W55" i="1"/>
  <c r="V55" i="1"/>
  <c r="U55" i="1"/>
  <c r="T55" i="1"/>
  <c r="S55" i="1"/>
  <c r="W54" i="1"/>
  <c r="V54" i="1"/>
  <c r="U54" i="1"/>
  <c r="T54" i="1"/>
  <c r="S54" i="1"/>
  <c r="P54" i="1"/>
  <c r="W53" i="1"/>
  <c r="V53" i="1"/>
  <c r="U53" i="1"/>
  <c r="T53" i="1"/>
  <c r="S53" i="1"/>
  <c r="W52" i="1"/>
  <c r="V52" i="1"/>
  <c r="U52" i="1"/>
  <c r="T52" i="1"/>
  <c r="S52" i="1"/>
  <c r="W51" i="1"/>
  <c r="V51" i="1"/>
  <c r="U51" i="1"/>
  <c r="T51" i="1"/>
  <c r="S51" i="1"/>
  <c r="R51" i="1"/>
  <c r="P51" i="1"/>
  <c r="W50" i="1"/>
  <c r="V50" i="1"/>
  <c r="U50" i="1"/>
  <c r="T50" i="1"/>
  <c r="S50" i="1"/>
  <c r="R50" i="1"/>
  <c r="P50" i="1"/>
  <c r="W49" i="1"/>
  <c r="V49" i="1"/>
  <c r="U49" i="1"/>
  <c r="T49" i="1"/>
  <c r="S49" i="1"/>
  <c r="Z47" i="1"/>
  <c r="Q47" i="1"/>
  <c r="O47" i="1"/>
  <c r="S47" i="1" s="1"/>
  <c r="W46" i="1"/>
  <c r="V46" i="1"/>
  <c r="U46" i="1"/>
  <c r="T46" i="1"/>
  <c r="S46" i="1"/>
  <c r="R46" i="1"/>
  <c r="W45" i="1"/>
  <c r="V45" i="1"/>
  <c r="U45" i="1"/>
  <c r="T45" i="1"/>
  <c r="S45" i="1"/>
  <c r="R45" i="1"/>
  <c r="W44" i="1"/>
  <c r="V44" i="1"/>
  <c r="U44" i="1"/>
  <c r="T44" i="1"/>
  <c r="S44" i="1"/>
  <c r="R44" i="1"/>
  <c r="W43" i="1"/>
  <c r="V43" i="1"/>
  <c r="U43" i="1"/>
  <c r="T43" i="1"/>
  <c r="S43" i="1"/>
  <c r="R43" i="1"/>
  <c r="W42" i="1"/>
  <c r="V42" i="1"/>
  <c r="U42" i="1"/>
  <c r="T42" i="1"/>
  <c r="S42" i="1"/>
  <c r="R42" i="1"/>
  <c r="W41" i="1"/>
  <c r="V41" i="1"/>
  <c r="U41" i="1"/>
  <c r="T41" i="1"/>
  <c r="S41" i="1"/>
  <c r="R41" i="1"/>
  <c r="W40" i="1"/>
  <c r="V40" i="1"/>
  <c r="U40" i="1"/>
  <c r="T40" i="1"/>
  <c r="S40" i="1"/>
  <c r="R40" i="1"/>
  <c r="W39" i="1"/>
  <c r="V39" i="1"/>
  <c r="U39" i="1"/>
  <c r="T39" i="1"/>
  <c r="S39" i="1"/>
  <c r="R39" i="1"/>
  <c r="W38" i="1"/>
  <c r="V38" i="1"/>
  <c r="U38" i="1"/>
  <c r="T38" i="1"/>
  <c r="S38" i="1"/>
  <c r="R38" i="1"/>
  <c r="W37" i="1"/>
  <c r="V37" i="1"/>
  <c r="U37" i="1"/>
  <c r="T37" i="1"/>
  <c r="S37" i="1"/>
  <c r="R37" i="1"/>
  <c r="W36" i="1"/>
  <c r="V36" i="1"/>
  <c r="U36" i="1"/>
  <c r="T36" i="1"/>
  <c r="S36" i="1"/>
  <c r="R36" i="1"/>
  <c r="W35" i="1"/>
  <c r="V35" i="1"/>
  <c r="U35" i="1"/>
  <c r="T35" i="1"/>
  <c r="S35" i="1"/>
  <c r="R35" i="1"/>
  <c r="W34" i="1"/>
  <c r="V34" i="1"/>
  <c r="U34" i="1"/>
  <c r="T34" i="1"/>
  <c r="S34" i="1"/>
  <c r="R34" i="1"/>
  <c r="W33" i="1"/>
  <c r="V33" i="1"/>
  <c r="U33" i="1"/>
  <c r="T33" i="1"/>
  <c r="S33" i="1"/>
  <c r="R33" i="1"/>
  <c r="W32" i="1"/>
  <c r="V32" i="1"/>
  <c r="U32" i="1"/>
  <c r="T32" i="1"/>
  <c r="S32" i="1"/>
  <c r="R32" i="1"/>
  <c r="W31" i="1"/>
  <c r="V31" i="1"/>
  <c r="U31" i="1"/>
  <c r="T31" i="1"/>
  <c r="S31" i="1"/>
  <c r="R31" i="1"/>
  <c r="W30" i="1"/>
  <c r="V30" i="1"/>
  <c r="U30" i="1"/>
  <c r="T30" i="1"/>
  <c r="S30" i="1"/>
  <c r="R30" i="1"/>
  <c r="W29" i="1"/>
  <c r="V29" i="1"/>
  <c r="U29" i="1"/>
  <c r="T29" i="1"/>
  <c r="S29" i="1"/>
  <c r="R29" i="1"/>
  <c r="W28" i="1"/>
  <c r="V28" i="1"/>
  <c r="U28" i="1"/>
  <c r="T28" i="1"/>
  <c r="S28" i="1"/>
  <c r="R28" i="1"/>
  <c r="W27" i="1"/>
  <c r="V27" i="1"/>
  <c r="U27" i="1"/>
  <c r="T27" i="1"/>
  <c r="S27" i="1"/>
  <c r="R27" i="1"/>
  <c r="W26" i="1"/>
  <c r="V26" i="1"/>
  <c r="U26" i="1"/>
  <c r="T26" i="1"/>
  <c r="S26" i="1"/>
  <c r="R26" i="1"/>
  <c r="W25" i="1"/>
  <c r="V25" i="1"/>
  <c r="U25" i="1"/>
  <c r="T25" i="1"/>
  <c r="S25" i="1"/>
  <c r="R25" i="1"/>
  <c r="W24" i="1"/>
  <c r="V24" i="1"/>
  <c r="U24" i="1"/>
  <c r="T24" i="1"/>
  <c r="S24" i="1"/>
  <c r="R24" i="1"/>
  <c r="W23" i="1"/>
  <c r="V23" i="1"/>
  <c r="U23" i="1"/>
  <c r="T23" i="1"/>
  <c r="S23" i="1"/>
  <c r="R23" i="1"/>
  <c r="W22" i="1"/>
  <c r="V22" i="1"/>
  <c r="U22" i="1"/>
  <c r="T22" i="1"/>
  <c r="S22" i="1"/>
  <c r="R22" i="1"/>
  <c r="W21" i="1"/>
  <c r="V21" i="1"/>
  <c r="U21" i="1"/>
  <c r="T21" i="1"/>
  <c r="S21" i="1"/>
  <c r="R21" i="1"/>
  <c r="Z19" i="1"/>
  <c r="Q19" i="1"/>
  <c r="R12" i="1" s="1"/>
  <c r="O19" i="1"/>
  <c r="P13" i="1" s="1"/>
  <c r="W18" i="1"/>
  <c r="V18" i="1"/>
  <c r="U18" i="1"/>
  <c r="T18" i="1"/>
  <c r="S18" i="1"/>
  <c r="W17" i="1"/>
  <c r="V17" i="1"/>
  <c r="U17" i="1"/>
  <c r="T17" i="1"/>
  <c r="S17" i="1"/>
  <c r="W16" i="1"/>
  <c r="V16" i="1"/>
  <c r="U16" i="1"/>
  <c r="T16" i="1"/>
  <c r="S16" i="1"/>
  <c r="W15" i="1"/>
  <c r="V15" i="1"/>
  <c r="U15" i="1"/>
  <c r="T15" i="1"/>
  <c r="S15" i="1"/>
  <c r="P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P12" i="1"/>
  <c r="W11" i="1"/>
  <c r="V11" i="1"/>
  <c r="U11" i="1"/>
  <c r="T11" i="1"/>
  <c r="S11" i="1"/>
  <c r="R11" i="1"/>
  <c r="P11" i="1"/>
  <c r="W10" i="1"/>
  <c r="V10" i="1"/>
  <c r="U10" i="1"/>
  <c r="T10" i="1"/>
  <c r="S10" i="1"/>
  <c r="R10" i="1"/>
  <c r="W9" i="1"/>
  <c r="V9" i="1"/>
  <c r="U9" i="1"/>
  <c r="T9" i="1"/>
  <c r="S9" i="1"/>
  <c r="P9" i="1"/>
  <c r="W8" i="1"/>
  <c r="V8" i="1"/>
  <c r="U8" i="1"/>
  <c r="T8" i="1"/>
  <c r="S8" i="1"/>
  <c r="P8" i="1"/>
  <c r="W7" i="1"/>
  <c r="V7" i="1"/>
  <c r="U7" i="1"/>
  <c r="T7" i="1"/>
  <c r="S7" i="1"/>
  <c r="P7" i="1"/>
  <c r="W6" i="1"/>
  <c r="V6" i="1"/>
  <c r="U6" i="1"/>
  <c r="T6" i="1"/>
  <c r="S6" i="1"/>
  <c r="W5" i="1"/>
  <c r="V5" i="1"/>
  <c r="U5" i="1"/>
  <c r="T5" i="1"/>
  <c r="S5" i="1"/>
  <c r="W4" i="1"/>
  <c r="V4" i="1"/>
  <c r="U4" i="1"/>
  <c r="T4" i="1"/>
  <c r="S4" i="1"/>
  <c r="P4" i="1"/>
  <c r="P55" i="1" l="1"/>
  <c r="P58" i="1"/>
  <c r="Z124" i="1"/>
  <c r="P49" i="1"/>
  <c r="P57" i="1"/>
  <c r="P56" i="1"/>
  <c r="P52" i="1"/>
  <c r="P42" i="1"/>
  <c r="P41" i="1"/>
  <c r="P31" i="1"/>
  <c r="P25" i="1"/>
  <c r="P26" i="1"/>
  <c r="P34" i="1"/>
  <c r="P23" i="1"/>
  <c r="P33" i="1"/>
  <c r="P10" i="1"/>
  <c r="P18" i="1"/>
  <c r="P17" i="1"/>
  <c r="P16" i="1"/>
  <c r="R9" i="1"/>
  <c r="R17" i="1"/>
  <c r="P24" i="1"/>
  <c r="P32" i="1"/>
  <c r="P40" i="1"/>
  <c r="R49" i="1"/>
  <c r="R57" i="1"/>
  <c r="P39" i="1"/>
  <c r="R56" i="1"/>
  <c r="P6" i="1"/>
  <c r="R7" i="1"/>
  <c r="R15" i="1"/>
  <c r="P46" i="1"/>
  <c r="O124" i="1"/>
  <c r="P14" i="1"/>
  <c r="P22" i="1"/>
  <c r="P30" i="1"/>
  <c r="P38" i="1"/>
  <c r="R55" i="1"/>
  <c r="P5" i="1"/>
  <c r="R6" i="1"/>
  <c r="R14" i="1"/>
  <c r="P21" i="1"/>
  <c r="P29" i="1"/>
  <c r="P37" i="1"/>
  <c r="P45" i="1"/>
  <c r="R54" i="1"/>
  <c r="Q124" i="1"/>
  <c r="R18" i="1"/>
  <c r="S19" i="1"/>
  <c r="R5" i="1"/>
  <c r="R13" i="1"/>
  <c r="P36" i="1"/>
  <c r="P44" i="1"/>
  <c r="R53" i="1"/>
  <c r="R8" i="1"/>
  <c r="R16" i="1"/>
  <c r="S59" i="1"/>
  <c r="P28" i="1"/>
  <c r="R4" i="1"/>
  <c r="P27" i="1"/>
  <c r="P35" i="1"/>
  <c r="P43" i="1"/>
  <c r="P123" i="1" l="1"/>
  <c r="P59" i="1"/>
  <c r="P19" i="1"/>
  <c r="P115" i="1"/>
  <c r="P93" i="1"/>
  <c r="P87" i="1"/>
  <c r="P47" i="1"/>
  <c r="S124" i="1"/>
  <c r="R47" i="1"/>
  <c r="R87" i="1"/>
  <c r="R115" i="1"/>
  <c r="R93" i="1"/>
  <c r="R123" i="1"/>
  <c r="R59" i="1"/>
  <c r="R19" i="1"/>
</calcChain>
</file>

<file path=xl/sharedStrings.xml><?xml version="1.0" encoding="utf-8"?>
<sst xmlns="http://schemas.openxmlformats.org/spreadsheetml/2006/main" count="279" uniqueCount="198">
  <si>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</si>
  <si>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</si>
  <si>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</si>
  <si>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</si>
  <si>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</si>
  <si>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</si>
  <si>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</si>
  <si>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</si>
  <si>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</si>
  <si>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</si>
  <si>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</si>
  <si>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</si>
  <si>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</si>
  <si>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</si>
  <si>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</si>
  <si>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</si>
  <si>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</si>
  <si>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</si>
  <si>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</si>
  <si>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</si>
  <si>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</si>
  <si>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</si>
  <si>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</si>
  <si>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</si>
  <si>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</si>
  <si>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</si>
  <si>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</si>
  <si>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</si>
  <si>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</si>
  <si>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</si>
  <si>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</si>
  <si>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</si>
  <si>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</si>
  <si>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</si>
  <si>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</si>
  <si>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</si>
  <si>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</si>
  <si>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</si>
  <si>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</si>
  <si>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</si>
  <si>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</si>
  <si>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</si>
  <si>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</si>
  <si>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</si>
  <si>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</si>
  <si>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</si>
  <si>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</si>
  <si>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</si>
  <si>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</si>
  <si>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</si>
  <si>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</si>
  <si>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</si>
  <si>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</si>
  <si>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</si>
  <si>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</si>
  <si>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</si>
  <si>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</si>
  <si>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</si>
  <si>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</si>
  <si>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</si>
  <si>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</si>
  <si>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</si>
  <si>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</si>
  <si>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</si>
  <si>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</si>
  <si>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</si>
  <si>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</si>
  <si>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</si>
  <si>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</si>
  <si>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</si>
  <si>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</si>
  <si>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</si>
  <si>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</si>
  <si>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</si>
  <si>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</si>
  <si>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ClassA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</si>
  <si>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</si>
  <si>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</si>
  <si>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</si>
  <si>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</si>
  <si>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</si>
  <si>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</si>
  <si>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</si>
  <si>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</si>
  <si>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</si>
  <si>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</si>
  <si>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</si>
  <si>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</si>
  <si>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FSDH Treasury Bill Fund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</si>
  <si>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</si>
  <si>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</si>
  <si>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</si>
  <si>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</si>
  <si>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</si>
  <si>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</si>
  <si>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</si>
  <si>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</si>
  <si>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</si>
  <si>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</si>
  <si>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BOND FUNDS</t>
  </si>
  <si>
    <t>Stanbic IBTC Bond Fund</t>
  </si>
  <si>
    <t>Nigeria International Debt Fund</t>
  </si>
  <si>
    <t>FBN Fixed Income Fund</t>
  </si>
  <si>
    <t>45a</t>
  </si>
  <si>
    <t>FBN Nigeria Eurobond (USD) Fund - Retail</t>
  </si>
  <si>
    <t>45b</t>
  </si>
  <si>
    <t>FBN Nigeria Eurobond (USD) Fund - Institutional</t>
  </si>
  <si>
    <t>Legacy USD Bond Fund</t>
  </si>
  <si>
    <t>Nigerian Eurobond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</si>
  <si>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</si>
  <si>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</si>
  <si>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</si>
  <si>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</si>
  <si>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</si>
  <si>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</si>
  <si>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</si>
  <si>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</si>
  <si>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</si>
  <si>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</si>
  <si>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(64,563,544.64)</t>
  </si>
  <si>
    <t>SFS Capital Nigeria Ltd</t>
  </si>
  <si>
    <t>SFS Fixed Income Fund</t>
  </si>
  <si>
    <t>891,385,122.84k</t>
  </si>
  <si>
    <t>Legacy Debt(formerly Short Maturity)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</si>
  <si>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</si>
  <si>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</si>
  <si>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</si>
  <si>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</si>
  <si>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</si>
  <si>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Alternative Cap. Partners Ltd</t>
  </si>
  <si>
    <t>ACAP Income Fund(Fmrl BGL Nubian)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</si>
  <si>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</si>
  <si>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</si>
  <si>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</si>
  <si>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</si>
  <si>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</si>
  <si>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</si>
  <si>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</si>
  <si>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</si>
  <si>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</si>
  <si>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</si>
  <si>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</si>
  <si>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</si>
  <si>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</si>
  <si>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</si>
  <si>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</si>
  <si>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</si>
  <si>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</si>
  <si>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</si>
  <si>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104,180,113.14k</t>
  </si>
  <si>
    <t>435,033,211.42k</t>
  </si>
  <si>
    <t>76,718,765.55k</t>
  </si>
  <si>
    <t>2,315,315,534.44k</t>
  </si>
  <si>
    <t>7395464.58k</t>
  </si>
  <si>
    <t>10534737.46k</t>
  </si>
  <si>
    <t>Union Homes REITS</t>
  </si>
  <si>
    <t>9,932,058,627.40k</t>
  </si>
  <si>
    <t>393,924,971.79k</t>
  </si>
  <si>
    <t>10,600,810,505.13k</t>
  </si>
  <si>
    <t>16,200,260.29k</t>
  </si>
  <si>
    <t>54,178,683.12k</t>
  </si>
  <si>
    <t>11,062,205,626.69k</t>
  </si>
  <si>
    <t>1,098,562,211.10k</t>
  </si>
  <si>
    <t>9,963,643,416.00k</t>
  </si>
  <si>
    <t>36.60k</t>
  </si>
  <si>
    <t>UPDC Real Estate Investment Fund</t>
  </si>
  <si>
    <t>Nigeria Real Estate Investment Trust</t>
  </si>
  <si>
    <t>MIXED/BALANCED FUNDS</t>
  </si>
  <si>
    <t>Stanbic IBTC Balanced Fund</t>
  </si>
  <si>
    <t>Women Investment Fund</t>
  </si>
  <si>
    <t>United Capital Balanced Fund</t>
  </si>
  <si>
    <t>ARM Discovery Fund</t>
  </si>
  <si>
    <t>Zenith Equity Fund</t>
  </si>
  <si>
    <t>Capital Express Balanced Fund</t>
  </si>
  <si>
    <t>AIICO Balanced Fund</t>
  </si>
  <si>
    <t>FBN Balanced Fund</t>
  </si>
  <si>
    <t>ValuAlliance Value Fund</t>
  </si>
  <si>
    <t>ACAP Canary Growth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</si>
  <si>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</si>
  <si>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</si>
  <si>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</si>
  <si>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</si>
  <si>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</si>
  <si>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</si>
  <si>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</si>
  <si>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</si>
  <si>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</si>
  <si>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NOVA Hybrid Fund</t>
  </si>
  <si>
    <t>ETHICAL FUNDS</t>
  </si>
  <si>
    <t>Zenith Ethical Fund</t>
  </si>
  <si>
    <t>Lotus Halal Inv. Fund</t>
  </si>
  <si>
    <t>Stanbic IBTC Ethical Fund</t>
  </si>
  <si>
    <t>ARM Ethical Fund</t>
  </si>
  <si>
    <t>Stanbic IBTC Imaan Fund</t>
  </si>
  <si>
    <t>FBN Nigeria Halal Fund</t>
  </si>
  <si>
    <t>Grand Total</t>
  </si>
  <si>
    <t>SPREADSHEET OF REGISTERED MUTUAL FUNDS AS AT 31ST MARCH, 2021</t>
  </si>
  <si>
    <t>NET ASSET VALUE  (N) PREVIOUS (FEBRUARY)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</si>
</sst>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</numFmts>
  <fonts count="20" x14ac:knownFonts="1">
    <font>
      <sz val="11"/>
      <color indexed="8"/>
      <name val="Calibri"/>
    </font>
    <font>
      <b/>
      <sz val="36"/>
      <color indexed="9"/>
      <name val="Trebuchet MS"/>
    </font>
    <font>
      <b/>
      <sz val="12"/>
      <color indexed="8"/>
      <name val="Trebuchet MS"/>
    </font>
    <font>
      <sz val="12"/>
      <color indexed="8"/>
      <name val="Calibri"/>
    </font>
    <font>
      <sz val="8"/>
      <color indexed="8"/>
      <name val="Trebuchet MS"/>
    </font>
    <font>
      <b/>
      <sz val="8"/>
      <color indexed="8"/>
      <name val="Trebuchet MS"/>
    </font>
    <font>
      <sz val="12"/>
      <color indexed="8"/>
      <name val="Trebuchet MS"/>
    </font>
    <font>
      <sz val="8"/>
      <color indexed="9"/>
      <name val="Trebuchet MS"/>
    </font>
    <font>
      <b/>
      <sz val="8"/>
      <color indexed="9"/>
      <name val="Trebuchet MS"/>
    </font>
    <font>
      <sz val="8"/>
      <color indexed="8"/>
      <name val="Tahoma"/>
    </font>
    <font>
      <sz val="9"/>
      <color indexed="8"/>
      <name val="Tahoma"/>
    </font>
    <font>
      <sz val="10"/>
      <color indexed="8"/>
      <name val="Tahoma"/>
    </font>
    <font>
      <b/>
      <sz val="12"/>
      <color indexed="8"/>
      <name val="Calibri"/>
    </font>
    <font>
      <b/>
      <sz val="12"/>
      <color indexed="8"/>
      <name val="Arial Narrow"/>
    </font>
    <font>
      <i/>
      <sz val="12"/>
      <color indexed="8"/>
      <name val="Arial Narrow"/>
    </font>
    <font>
      <i/>
      <sz val="12"/>
      <color indexed="8"/>
      <name val="Californian FB"/>
    </font>
    <font>
      <sz val="11"/>
      <color indexed="8"/>
      <name val="Calibri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8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medium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6" fillId="0" borderId="0" applyFont="0" applyFill="0" applyBorder="0" applyAlignment="0" applyProtection="0"/>
  </cellStyleXfs>
  <cellXfs count="190">
    <xf numFmtId="0" fontId="0" fillId="0" borderId="0" xfId="0" applyFont="1" applyAlignment="1"/>
    <xf numFmtId="0" fontId="0" fillId="0" borderId="0" xfId="0" applyNumberFormat="1" applyFont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49" fontId="2" fillId="3" borderId="8" xfId="0" applyNumberFormat="1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top" wrapText="1"/>
    </xf>
    <xf numFmtId="49" fontId="2" fillId="3" borderId="1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4" fillId="4" borderId="8" xfId="0" applyNumberFormat="1" applyFont="1" applyFill="1" applyBorder="1" applyAlignment="1"/>
    <xf numFmtId="0" fontId="5" fillId="4" borderId="9" xfId="0" applyNumberFormat="1" applyFont="1" applyFill="1" applyBorder="1" applyAlignment="1">
      <alignment vertical="top" wrapText="1"/>
    </xf>
    <xf numFmtId="49" fontId="2" fillId="4" borderId="9" xfId="0" applyNumberFormat="1" applyFont="1" applyFill="1" applyBorder="1" applyAlignment="1">
      <alignment vertical="top" wrapText="1"/>
    </xf>
    <xf numFmtId="0" fontId="5" fillId="4" borderId="10" xfId="0" applyNumberFormat="1" applyFont="1" applyFill="1" applyBorder="1" applyAlignment="1">
      <alignment vertical="top" wrapText="1"/>
    </xf>
    <xf numFmtId="0" fontId="0" fillId="2" borderId="11" xfId="0" applyNumberFormat="1" applyFont="1" applyFill="1" applyBorder="1" applyAlignment="1"/>
    <xf numFmtId="164" fontId="4" fillId="2" borderId="8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wrapText="1"/>
    </xf>
    <xf numFmtId="165" fontId="4" fillId="2" borderId="9" xfId="0" applyNumberFormat="1" applyFont="1" applyFill="1" applyBorder="1" applyAlignment="1"/>
    <xf numFmtId="10" fontId="4" fillId="2" borderId="9" xfId="0" applyNumberFormat="1" applyFont="1" applyFill="1" applyBorder="1" applyAlignment="1"/>
    <xf numFmtId="4" fontId="4" fillId="2" borderId="9" xfId="0" applyNumberFormat="1" applyFont="1" applyFill="1" applyBorder="1" applyAlignment="1"/>
    <xf numFmtId="4" fontId="4" fillId="5" borderId="9" xfId="0" applyNumberFormat="1" applyFont="1" applyFill="1" applyBorder="1" applyAlignment="1"/>
    <xf numFmtId="165" fontId="4" fillId="6" borderId="9" xfId="0" applyNumberFormat="1" applyFont="1" applyFill="1" applyBorder="1" applyAlignment="1">
      <alignment horizontal="left"/>
    </xf>
    <xf numFmtId="10" fontId="4" fillId="7" borderId="9" xfId="0" applyNumberFormat="1" applyFont="1" applyFill="1" applyBorder="1" applyAlignment="1"/>
    <xf numFmtId="10" fontId="4" fillId="4" borderId="9" xfId="0" applyNumberFormat="1" applyFont="1" applyFill="1" applyBorder="1" applyAlignment="1"/>
    <xf numFmtId="10" fontId="4" fillId="3" borderId="9" xfId="0" applyNumberFormat="1" applyFont="1" applyFill="1" applyBorder="1" applyAlignment="1">
      <alignment horizontal="right" vertical="center"/>
    </xf>
    <xf numFmtId="165" fontId="4" fillId="3" borderId="9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/>
    <xf numFmtId="4" fontId="4" fillId="2" borderId="10" xfId="0" applyNumberFormat="1" applyFont="1" applyFill="1" applyBorder="1" applyAlignment="1"/>
    <xf numFmtId="165" fontId="6" fillId="2" borderId="11" xfId="0" applyNumberFormat="1" applyFont="1" applyFill="1" applyBorder="1" applyAlignment="1"/>
    <xf numFmtId="49" fontId="4" fillId="2" borderId="9" xfId="0" applyNumberFormat="1" applyFont="1" applyFill="1" applyBorder="1" applyAlignment="1"/>
    <xf numFmtId="165" fontId="4" fillId="2" borderId="9" xfId="0" applyNumberFormat="1" applyFont="1" applyFill="1" applyBorder="1" applyAlignment="1">
      <alignment horizontal="left"/>
    </xf>
    <xf numFmtId="165" fontId="4" fillId="5" borderId="9" xfId="0" applyNumberFormat="1" applyFont="1" applyFill="1" applyBorder="1" applyAlignment="1"/>
    <xf numFmtId="0" fontId="4" fillId="2" borderId="9" xfId="0" applyNumberFormat="1" applyFont="1" applyFill="1" applyBorder="1" applyAlignment="1"/>
    <xf numFmtId="165" fontId="4" fillId="2" borderId="10" xfId="0" applyNumberFormat="1" applyFont="1" applyFill="1" applyBorder="1" applyAlignment="1"/>
    <xf numFmtId="165" fontId="6" fillId="2" borderId="16" xfId="0" applyNumberFormat="1" applyFont="1" applyFill="1" applyBorder="1" applyAlignment="1"/>
    <xf numFmtId="0" fontId="0" fillId="2" borderId="17" xfId="0" applyNumberFormat="1" applyFont="1" applyFill="1" applyBorder="1" applyAlignment="1"/>
    <xf numFmtId="4" fontId="4" fillId="2" borderId="9" xfId="0" applyNumberFormat="1" applyFont="1" applyFill="1" applyBorder="1" applyAlignment="1">
      <alignment horizontal="right"/>
    </xf>
    <xf numFmtId="0" fontId="4" fillId="5" borderId="9" xfId="0" applyNumberFormat="1" applyFont="1" applyFill="1" applyBorder="1" applyAlignment="1">
      <alignment horizontal="right"/>
    </xf>
    <xf numFmtId="165" fontId="4" fillId="6" borderId="9" xfId="0" applyNumberFormat="1" applyFont="1" applyFill="1" applyBorder="1" applyAlignment="1"/>
    <xf numFmtId="2" fontId="4" fillId="2" borderId="9" xfId="0" applyNumberFormat="1" applyFont="1" applyFill="1" applyBorder="1" applyAlignment="1"/>
    <xf numFmtId="165" fontId="6" fillId="2" borderId="18" xfId="0" applyNumberFormat="1" applyFont="1" applyFill="1" applyBorder="1" applyAlignment="1"/>
    <xf numFmtId="0" fontId="3" fillId="2" borderId="14" xfId="0" applyNumberFormat="1" applyFont="1" applyFill="1" applyBorder="1" applyAlignment="1"/>
    <xf numFmtId="0" fontId="3" fillId="2" borderId="15" xfId="0" applyNumberFormat="1" applyFont="1" applyFill="1" applyBorder="1" applyAlignment="1"/>
    <xf numFmtId="165" fontId="6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4" fillId="5" borderId="9" xfId="0" applyNumberFormat="1" applyFont="1" applyFill="1" applyBorder="1" applyAlignment="1"/>
    <xf numFmtId="165" fontId="2" fillId="2" borderId="11" xfId="0" applyNumberFormat="1" applyFont="1" applyFill="1" applyBorder="1" applyAlignment="1"/>
    <xf numFmtId="164" fontId="4" fillId="2" borderId="9" xfId="0" applyNumberFormat="1" applyFont="1" applyFill="1" applyBorder="1" applyAlignment="1">
      <alignment horizontal="left"/>
    </xf>
    <xf numFmtId="165" fontId="4" fillId="2" borderId="10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vertical="center" wrapText="1"/>
    </xf>
    <xf numFmtId="164" fontId="4" fillId="2" borderId="10" xfId="0" applyNumberFormat="1" applyFont="1" applyFill="1" applyBorder="1" applyAlignment="1"/>
    <xf numFmtId="49" fontId="7" fillId="2" borderId="9" xfId="0" applyNumberFormat="1" applyFont="1" applyFill="1" applyBorder="1" applyAlignment="1">
      <alignment vertical="center" wrapText="1"/>
    </xf>
    <xf numFmtId="165" fontId="7" fillId="2" borderId="9" xfId="0" applyNumberFormat="1" applyFont="1" applyFill="1" applyBorder="1" applyAlignment="1"/>
    <xf numFmtId="165" fontId="7" fillId="5" borderId="9" xfId="0" applyNumberFormat="1" applyFont="1" applyFill="1" applyBorder="1" applyAlignment="1"/>
    <xf numFmtId="10" fontId="7" fillId="7" borderId="9" xfId="0" applyNumberFormat="1" applyFont="1" applyFill="1" applyBorder="1" applyAlignment="1"/>
    <xf numFmtId="10" fontId="7" fillId="4" borderId="9" xfId="0" applyNumberFormat="1" applyFont="1" applyFill="1" applyBorder="1" applyAlignment="1"/>
    <xf numFmtId="10" fontId="7" fillId="3" borderId="9" xfId="0" applyNumberFormat="1" applyFont="1" applyFill="1" applyBorder="1" applyAlignment="1">
      <alignment horizontal="right" vertical="center"/>
    </xf>
    <xf numFmtId="165" fontId="7" fillId="3" borderId="9" xfId="0" applyNumberFormat="1" applyFont="1" applyFill="1" applyBorder="1" applyAlignment="1">
      <alignment horizontal="right" vertical="center"/>
    </xf>
    <xf numFmtId="164" fontId="7" fillId="2" borderId="9" xfId="0" applyNumberFormat="1" applyFont="1" applyFill="1" applyBorder="1" applyAlignment="1"/>
    <xf numFmtId="165" fontId="7" fillId="2" borderId="10" xfId="0" applyNumberFormat="1" applyFont="1" applyFill="1" applyBorder="1" applyAlignment="1"/>
    <xf numFmtId="0" fontId="0" fillId="2" borderId="16" xfId="0" applyNumberFormat="1" applyFont="1" applyFill="1" applyBorder="1" applyAlignment="1"/>
    <xf numFmtId="164" fontId="4" fillId="2" borderId="8" xfId="0" applyNumberFormat="1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vertical="top" wrapText="1"/>
    </xf>
    <xf numFmtId="49" fontId="5" fillId="2" borderId="9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/>
    <xf numFmtId="165" fontId="5" fillId="5" borderId="9" xfId="0" applyNumberFormat="1" applyFont="1" applyFill="1" applyBorder="1" applyAlignment="1"/>
    <xf numFmtId="165" fontId="5" fillId="6" borderId="9" xfId="0" applyNumberFormat="1" applyFont="1" applyFill="1" applyBorder="1" applyAlignment="1"/>
    <xf numFmtId="10" fontId="8" fillId="7" borderId="9" xfId="0" applyNumberFormat="1" applyFont="1" applyFill="1" applyBorder="1" applyAlignment="1"/>
    <xf numFmtId="10" fontId="5" fillId="4" borderId="9" xfId="0" applyNumberFormat="1" applyFont="1" applyFill="1" applyBorder="1" applyAlignment="1"/>
    <xf numFmtId="10" fontId="5" fillId="3" borderId="9" xfId="0" applyNumberFormat="1" applyFont="1" applyFill="1" applyBorder="1" applyAlignment="1">
      <alignment horizontal="right" vertical="center"/>
    </xf>
    <xf numFmtId="165" fontId="5" fillId="3" borderId="9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/>
    <xf numFmtId="165" fontId="5" fillId="2" borderId="10" xfId="0" applyNumberFormat="1" applyFont="1" applyFill="1" applyBorder="1" applyAlignment="1"/>
    <xf numFmtId="0" fontId="3" fillId="2" borderId="18" xfId="0" applyNumberFormat="1" applyFont="1" applyFill="1" applyBorder="1" applyAlignment="1"/>
    <xf numFmtId="0" fontId="0" fillId="2" borderId="21" xfId="0" applyNumberFormat="1" applyFont="1" applyFill="1" applyBorder="1" applyAlignment="1"/>
    <xf numFmtId="0" fontId="4" fillId="4" borderId="9" xfId="0" applyNumberFormat="1" applyFont="1" applyFill="1" applyBorder="1" applyAlignment="1">
      <alignment vertical="top" wrapText="1"/>
    </xf>
    <xf numFmtId="49" fontId="5" fillId="4" borderId="9" xfId="0" applyNumberFormat="1" applyFont="1" applyFill="1" applyBorder="1" applyAlignment="1">
      <alignment vertical="top" wrapText="1"/>
    </xf>
    <xf numFmtId="0" fontId="4" fillId="4" borderId="10" xfId="0" applyNumberFormat="1" applyFont="1" applyFill="1" applyBorder="1" applyAlignment="1">
      <alignment vertical="top" wrapText="1"/>
    </xf>
    <xf numFmtId="165" fontId="4" fillId="5" borderId="9" xfId="0" applyNumberFormat="1" applyFont="1" applyFill="1" applyBorder="1" applyAlignment="1">
      <alignment horizontal="left"/>
    </xf>
    <xf numFmtId="3" fontId="4" fillId="2" borderId="9" xfId="0" applyNumberFormat="1" applyFont="1" applyFill="1" applyBorder="1" applyAlignment="1"/>
    <xf numFmtId="0" fontId="3" fillId="2" borderId="22" xfId="0" applyNumberFormat="1" applyFont="1" applyFill="1" applyBorder="1" applyAlignment="1"/>
    <xf numFmtId="0" fontId="3" fillId="2" borderId="23" xfId="0" applyNumberFormat="1" applyFont="1" applyFill="1" applyBorder="1" applyAlignment="1"/>
    <xf numFmtId="0" fontId="3" fillId="2" borderId="20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3" fillId="2" borderId="12" xfId="0" applyNumberFormat="1" applyFont="1" applyFill="1" applyBorder="1" applyAlignment="1"/>
    <xf numFmtId="4" fontId="4" fillId="2" borderId="9" xfId="0" applyNumberFormat="1" applyFont="1" applyFill="1" applyBorder="1" applyAlignment="1">
      <alignment vertical="center"/>
    </xf>
    <xf numFmtId="4" fontId="4" fillId="6" borderId="9" xfId="0" applyNumberFormat="1" applyFont="1" applyFill="1" applyBorder="1" applyAlignment="1"/>
    <xf numFmtId="0" fontId="3" fillId="2" borderId="19" xfId="0" applyNumberFormat="1" applyFont="1" applyFill="1" applyBorder="1" applyAlignment="1"/>
    <xf numFmtId="4" fontId="9" fillId="2" borderId="9" xfId="0" applyNumberFormat="1" applyFont="1" applyFill="1" applyBorder="1" applyAlignment="1"/>
    <xf numFmtId="165" fontId="9" fillId="2" borderId="9" xfId="0" applyNumberFormat="1" applyFont="1" applyFill="1" applyBorder="1" applyAlignment="1">
      <alignment horizontal="left"/>
    </xf>
    <xf numFmtId="165" fontId="9" fillId="5" borderId="9" xfId="0" applyNumberFormat="1" applyFont="1" applyFill="1" applyBorder="1" applyAlignment="1">
      <alignment horizontal="left"/>
    </xf>
    <xf numFmtId="4" fontId="9" fillId="2" borderId="9" xfId="0" applyNumberFormat="1" applyFont="1" applyFill="1" applyBorder="1" applyAlignment="1">
      <alignment horizontal="left"/>
    </xf>
    <xf numFmtId="165" fontId="9" fillId="6" borderId="9" xfId="0" applyNumberFormat="1" applyFont="1" applyFill="1" applyBorder="1" applyAlignment="1">
      <alignment horizontal="left"/>
    </xf>
    <xf numFmtId="4" fontId="10" fillId="2" borderId="10" xfId="0" applyNumberFormat="1" applyFont="1" applyFill="1" applyBorder="1" applyAlignment="1"/>
    <xf numFmtId="49" fontId="4" fillId="2" borderId="9" xfId="0" applyNumberFormat="1" applyFont="1" applyFill="1" applyBorder="1" applyAlignment="1">
      <alignment vertical="top" wrapText="1"/>
    </xf>
    <xf numFmtId="49" fontId="4" fillId="2" borderId="8" xfId="0" applyNumberFormat="1" applyFont="1" applyFill="1" applyBorder="1" applyAlignment="1">
      <alignment horizontal="center" wrapText="1"/>
    </xf>
    <xf numFmtId="165" fontId="5" fillId="2" borderId="9" xfId="0" applyNumberFormat="1" applyFont="1" applyFill="1" applyBorder="1" applyAlignment="1">
      <alignment wrapText="1"/>
    </xf>
    <xf numFmtId="164" fontId="4" fillId="4" borderId="8" xfId="0" applyNumberFormat="1" applyFont="1" applyFill="1" applyBorder="1" applyAlignment="1">
      <alignment horizontal="center" wrapText="1"/>
    </xf>
    <xf numFmtId="165" fontId="4" fillId="4" borderId="9" xfId="0" applyNumberFormat="1" applyFont="1" applyFill="1" applyBorder="1" applyAlignment="1">
      <alignment wrapText="1"/>
    </xf>
    <xf numFmtId="49" fontId="5" fillId="4" borderId="9" xfId="0" applyNumberFormat="1" applyFont="1" applyFill="1" applyBorder="1" applyAlignment="1">
      <alignment horizontal="left" vertical="top" wrapText="1"/>
    </xf>
    <xf numFmtId="165" fontId="4" fillId="4" borderId="9" xfId="0" applyNumberFormat="1" applyFont="1" applyFill="1" applyBorder="1" applyAlignment="1"/>
    <xf numFmtId="10" fontId="4" fillId="4" borderId="9" xfId="0" applyNumberFormat="1" applyFont="1" applyFill="1" applyBorder="1" applyAlignment="1">
      <alignment horizontal="right" vertical="center"/>
    </xf>
    <xf numFmtId="165" fontId="4" fillId="4" borderId="9" xfId="0" applyNumberFormat="1" applyFont="1" applyFill="1" applyBorder="1" applyAlignment="1">
      <alignment horizontal="right" vertical="center"/>
    </xf>
    <xf numFmtId="165" fontId="4" fillId="4" borderId="10" xfId="0" applyNumberFormat="1" applyFont="1" applyFill="1" applyBorder="1" applyAlignment="1"/>
    <xf numFmtId="49" fontId="4" fillId="2" borderId="8" xfId="0" applyNumberFormat="1" applyFont="1" applyFill="1" applyBorder="1" applyAlignment="1">
      <alignment horizontal="right" wrapText="1"/>
    </xf>
    <xf numFmtId="165" fontId="7" fillId="2" borderId="9" xfId="0" applyNumberFormat="1" applyFont="1" applyFill="1" applyBorder="1" applyAlignment="1">
      <alignment horizontal="left"/>
    </xf>
    <xf numFmtId="165" fontId="4" fillId="2" borderId="9" xfId="0" applyNumberFormat="1" applyFont="1" applyFill="1" applyBorder="1" applyAlignment="1">
      <alignment horizontal="right"/>
    </xf>
    <xf numFmtId="164" fontId="4" fillId="2" borderId="9" xfId="0" applyNumberFormat="1" applyFont="1" applyFill="1" applyBorder="1" applyAlignment="1">
      <alignment horizontal="center" wrapText="1"/>
    </xf>
    <xf numFmtId="165" fontId="4" fillId="2" borderId="10" xfId="0" applyNumberFormat="1" applyFont="1" applyFill="1" applyBorder="1" applyAlignment="1">
      <alignment horizontal="center" wrapText="1"/>
    </xf>
    <xf numFmtId="0" fontId="4" fillId="2" borderId="9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2" xfId="0" applyNumberFormat="1" applyFont="1" applyFill="1" applyBorder="1" applyAlignment="1"/>
    <xf numFmtId="4" fontId="10" fillId="2" borderId="9" xfId="0" applyNumberFormat="1" applyFont="1" applyFill="1" applyBorder="1" applyAlignment="1">
      <alignment horizontal="left"/>
    </xf>
    <xf numFmtId="165" fontId="10" fillId="2" borderId="9" xfId="0" applyNumberFormat="1" applyFont="1" applyFill="1" applyBorder="1" applyAlignment="1">
      <alignment horizontal="left"/>
    </xf>
    <xf numFmtId="165" fontId="10" fillId="6" borderId="9" xfId="0" applyNumberFormat="1" applyFont="1" applyFill="1" applyBorder="1" applyAlignment="1">
      <alignment horizontal="left"/>
    </xf>
    <xf numFmtId="165" fontId="10" fillId="2" borderId="10" xfId="0" applyNumberFormat="1" applyFont="1" applyFill="1" applyBorder="1" applyAlignment="1">
      <alignment horizontal="left"/>
    </xf>
    <xf numFmtId="49" fontId="4" fillId="7" borderId="9" xfId="0" applyNumberFormat="1" applyFont="1" applyFill="1" applyBorder="1" applyAlignment="1"/>
    <xf numFmtId="0" fontId="0" fillId="2" borderId="24" xfId="0" applyNumberFormat="1" applyFont="1" applyFill="1" applyBorder="1" applyAlignment="1"/>
    <xf numFmtId="0" fontId="0" fillId="2" borderId="25" xfId="0" applyNumberFormat="1" applyFont="1" applyFill="1" applyBorder="1" applyAlignment="1"/>
    <xf numFmtId="0" fontId="4" fillId="2" borderId="10" xfId="0" applyNumberFormat="1" applyFont="1" applyFill="1" applyBorder="1" applyAlignment="1"/>
    <xf numFmtId="0" fontId="0" fillId="2" borderId="26" xfId="0" applyNumberFormat="1" applyFont="1" applyFill="1" applyBorder="1" applyAlignment="1"/>
    <xf numFmtId="165" fontId="4" fillId="2" borderId="27" xfId="0" applyNumberFormat="1" applyFont="1" applyFill="1" applyBorder="1" applyAlignment="1"/>
    <xf numFmtId="164" fontId="4" fillId="2" borderId="27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28" xfId="0" applyNumberFormat="1" applyFont="1" applyFill="1" applyBorder="1" applyAlignment="1"/>
    <xf numFmtId="49" fontId="4" fillId="2" borderId="9" xfId="0" applyNumberFormat="1" applyFont="1" applyFill="1" applyBorder="1" applyAlignment="1">
      <alignment horizontal="right"/>
    </xf>
    <xf numFmtId="49" fontId="4" fillId="2" borderId="9" xfId="0" applyNumberFormat="1" applyFont="1" applyFill="1" applyBorder="1" applyAlignment="1">
      <alignment horizontal="center"/>
    </xf>
    <xf numFmtId="49" fontId="4" fillId="5" borderId="9" xfId="0" applyNumberFormat="1" applyFont="1" applyFill="1" applyBorder="1" applyAlignment="1">
      <alignment horizontal="right"/>
    </xf>
    <xf numFmtId="49" fontId="4" fillId="5" borderId="9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/>
    </xf>
    <xf numFmtId="49" fontId="4" fillId="6" borderId="9" xfId="0" applyNumberFormat="1" applyFont="1" applyFill="1" applyBorder="1" applyAlignment="1">
      <alignment horizontal="right"/>
    </xf>
    <xf numFmtId="165" fontId="3" fillId="2" borderId="20" xfId="0" applyNumberFormat="1" applyFont="1" applyFill="1" applyBorder="1" applyAlignment="1"/>
    <xf numFmtId="165" fontId="4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/>
    <xf numFmtId="0" fontId="5" fillId="2" borderId="9" xfId="0" applyNumberFormat="1" applyFont="1" applyFill="1" applyBorder="1" applyAlignment="1"/>
    <xf numFmtId="165" fontId="4" fillId="2" borderId="9" xfId="0" applyNumberFormat="1" applyFont="1" applyFill="1" applyBorder="1" applyAlignment="1">
      <alignment wrapText="1"/>
    </xf>
    <xf numFmtId="166" fontId="4" fillId="2" borderId="9" xfId="0" applyNumberFormat="1" applyFont="1" applyFill="1" applyBorder="1" applyAlignment="1"/>
    <xf numFmtId="165" fontId="4" fillId="2" borderId="10" xfId="0" applyNumberFormat="1" applyFont="1" applyFill="1" applyBorder="1" applyAlignment="1">
      <alignment wrapText="1"/>
    </xf>
    <xf numFmtId="3" fontId="3" fillId="2" borderId="20" xfId="0" applyNumberFormat="1" applyFont="1" applyFill="1" applyBorder="1" applyAlignment="1"/>
    <xf numFmtId="4" fontId="3" fillId="2" borderId="12" xfId="0" applyNumberFormat="1" applyFont="1" applyFill="1" applyBorder="1" applyAlignment="1"/>
    <xf numFmtId="165" fontId="10" fillId="5" borderId="9" xfId="0" applyNumberFormat="1" applyFont="1" applyFill="1" applyBorder="1" applyAlignment="1">
      <alignment horizontal="left"/>
    </xf>
    <xf numFmtId="164" fontId="11" fillId="2" borderId="9" xfId="0" applyNumberFormat="1" applyFont="1" applyFill="1" applyBorder="1" applyAlignment="1">
      <alignment horizontal="left"/>
    </xf>
    <xf numFmtId="165" fontId="4" fillId="2" borderId="10" xfId="0" applyNumberFormat="1" applyFont="1" applyFill="1" applyBorder="1" applyAlignment="1">
      <alignment horizontal="right"/>
    </xf>
    <xf numFmtId="165" fontId="5" fillId="2" borderId="10" xfId="0" applyNumberFormat="1" applyFont="1" applyFill="1" applyBorder="1" applyAlignment="1">
      <alignment wrapText="1"/>
    </xf>
    <xf numFmtId="164" fontId="4" fillId="4" borderId="8" xfId="0" applyNumberFormat="1" applyFont="1" applyFill="1" applyBorder="1" applyAlignment="1"/>
    <xf numFmtId="4" fontId="3" fillId="2" borderId="11" xfId="0" applyNumberFormat="1" applyFont="1" applyFill="1" applyBorder="1" applyAlignment="1"/>
    <xf numFmtId="164" fontId="4" fillId="8" borderId="29" xfId="0" applyNumberFormat="1" applyFont="1" applyFill="1" applyBorder="1" applyAlignment="1">
      <alignment horizontal="center" wrapText="1"/>
    </xf>
    <xf numFmtId="165" fontId="4" fillId="8" borderId="30" xfId="0" applyNumberFormat="1" applyFont="1" applyFill="1" applyBorder="1" applyAlignment="1">
      <alignment wrapText="1"/>
    </xf>
    <xf numFmtId="49" fontId="5" fillId="8" borderId="30" xfId="0" applyNumberFormat="1" applyFont="1" applyFill="1" applyBorder="1" applyAlignment="1">
      <alignment horizontal="right"/>
    </xf>
    <xf numFmtId="165" fontId="5" fillId="8" borderId="30" xfId="0" applyNumberFormat="1" applyFont="1" applyFill="1" applyBorder="1" applyAlignment="1"/>
    <xf numFmtId="10" fontId="5" fillId="7" borderId="30" xfId="0" applyNumberFormat="1" applyFont="1" applyFill="1" applyBorder="1" applyAlignment="1"/>
    <xf numFmtId="165" fontId="5" fillId="6" borderId="30" xfId="0" applyNumberFormat="1" applyFont="1" applyFill="1" applyBorder="1" applyAlignment="1"/>
    <xf numFmtId="10" fontId="5" fillId="4" borderId="30" xfId="0" applyNumberFormat="1" applyFont="1" applyFill="1" applyBorder="1" applyAlignment="1"/>
    <xf numFmtId="10" fontId="5" fillId="3" borderId="30" xfId="0" applyNumberFormat="1" applyFont="1" applyFill="1" applyBorder="1" applyAlignment="1">
      <alignment horizontal="right" vertical="center"/>
    </xf>
    <xf numFmtId="165" fontId="5" fillId="3" borderId="30" xfId="0" applyNumberFormat="1" applyFont="1" applyFill="1" applyBorder="1" applyAlignment="1">
      <alignment horizontal="right" vertical="center"/>
    </xf>
    <xf numFmtId="164" fontId="5" fillId="8" borderId="30" xfId="0" applyNumberFormat="1" applyFont="1" applyFill="1" applyBorder="1" applyAlignment="1"/>
    <xf numFmtId="165" fontId="5" fillId="8" borderId="31" xfId="0" applyNumberFormat="1" applyFont="1" applyFill="1" applyBorder="1" applyAlignment="1"/>
    <xf numFmtId="0" fontId="12" fillId="2" borderId="32" xfId="0" applyNumberFormat="1" applyFont="1" applyFill="1" applyBorder="1" applyAlignment="1"/>
    <xf numFmtId="0" fontId="0" fillId="2" borderId="32" xfId="0" applyNumberFormat="1" applyFont="1" applyFill="1" applyBorder="1" applyAlignment="1"/>
    <xf numFmtId="0" fontId="12" fillId="2" borderId="12" xfId="0" applyNumberFormat="1" applyFont="1" applyFill="1" applyBorder="1" applyAlignment="1"/>
    <xf numFmtId="0" fontId="13" fillId="2" borderId="12" xfId="0" applyNumberFormat="1" applyFont="1" applyFill="1" applyBorder="1" applyAlignment="1"/>
    <xf numFmtId="0" fontId="14" fillId="2" borderId="12" xfId="0" applyNumberFormat="1" applyFont="1" applyFill="1" applyBorder="1" applyAlignment="1"/>
    <xf numFmtId="0" fontId="15" fillId="2" borderId="12" xfId="0" applyNumberFormat="1" applyFont="1" applyFill="1" applyBorder="1" applyAlignment="1">
      <alignment horizontal="left"/>
    </xf>
    <xf numFmtId="0" fontId="15" fillId="2" borderId="12" xfId="0" applyNumberFormat="1" applyFont="1" applyFill="1" applyBorder="1" applyAlignment="1"/>
    <xf numFmtId="0" fontId="0" fillId="2" borderId="33" xfId="0" applyNumberFormat="1" applyFont="1" applyFill="1" applyBorder="1" applyAlignment="1"/>
    <xf numFmtId="0" fontId="0" fillId="2" borderId="34" xfId="0" applyNumberFormat="1" applyFont="1" applyFill="1" applyBorder="1" applyAlignment="1"/>
    <xf numFmtId="0" fontId="0" fillId="2" borderId="35" xfId="0" applyNumberFormat="1" applyFont="1" applyFill="1" applyBorder="1" applyAlignment="1"/>
    <xf numFmtId="0" fontId="0" fillId="0" borderId="0" xfId="0" applyNumberFormat="1" applyFont="1" applyAlignment="1"/>
    <xf numFmtId="0" fontId="0" fillId="2" borderId="36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3" fontId="4" fillId="5" borderId="9" xfId="1" applyFont="1" applyFill="1" applyBorder="1" applyAlignment="1">
      <alignment horizontal="right"/>
    </xf>
    <xf numFmtId="0" fontId="9" fillId="2" borderId="9" xfId="0" applyNumberFormat="1" applyFont="1" applyFill="1" applyBorder="1" applyAlignment="1">
      <alignment horizontal="right"/>
    </xf>
    <xf numFmtId="165" fontId="17" fillId="9" borderId="37" xfId="0" applyNumberFormat="1" applyFont="1" applyFill="1" applyBorder="1" applyAlignment="1"/>
    <xf numFmtId="165" fontId="17" fillId="10" borderId="9" xfId="0" applyNumberFormat="1" applyFont="1" applyFill="1" applyBorder="1" applyAlignment="1">
      <alignment horizontal="left"/>
    </xf>
    <xf numFmtId="165" fontId="17" fillId="10" borderId="9" xfId="0" applyNumberFormat="1" applyFont="1" applyFill="1" applyBorder="1" applyAlignment="1"/>
    <xf numFmtId="165" fontId="17" fillId="10" borderId="37" xfId="0" applyNumberFormat="1" applyFont="1" applyFill="1" applyBorder="1" applyAlignment="1"/>
    <xf numFmtId="165" fontId="5" fillId="10" borderId="9" xfId="0" applyNumberFormat="1" applyFont="1" applyFill="1" applyBorder="1" applyAlignment="1"/>
    <xf numFmtId="4" fontId="17" fillId="10" borderId="9" xfId="0" applyNumberFormat="1" applyFont="1" applyFill="1" applyBorder="1" applyAlignment="1"/>
    <xf numFmtId="43" fontId="17" fillId="10" borderId="9" xfId="1" applyFont="1" applyFill="1" applyBorder="1" applyAlignment="1">
      <alignment horizontal="right"/>
    </xf>
    <xf numFmtId="165" fontId="18" fillId="10" borderId="30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165" fontId="19" fillId="2" borderId="9" xfId="0" applyNumberFormat="1" applyFont="1" applyFill="1" applyBorder="1" applyAlignment="1"/>
    <xf numFmtId="2" fontId="4" fillId="2" borderId="9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95B3D7"/>
      <rgbColor rgb="FFFFFF00"/>
      <rgbColor rgb="FFFDE9D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11</xdr:col>
      <xdr:colOff>19050</xdr:colOff>
      <xdr:row>23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7267575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0</xdr:rowOff>
    </xdr:from>
    <xdr:to>
      <xdr:col>13</xdr:col>
      <xdr:colOff>419100</xdr:colOff>
      <xdr:row>23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8848725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13</xdr:col>
      <xdr:colOff>104775</xdr:colOff>
      <xdr:row>21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7810500" cy="399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0"/>
  <sheetViews>
    <sheetView showGridLines="0" tabSelected="1" workbookViewId="0">
      <selection sqref="A1:AA1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5.85546875" style="1" customWidth="1"/>
    <col min="12" max="12" width="17.7109375" style="1" customWidth="1"/>
    <col min="13" max="13" width="19" style="1" customWidth="1"/>
    <col min="14" max="14" width="18.1406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256" width="8.85546875" style="1" customWidth="1"/>
  </cols>
  <sheetData>
    <row r="1" spans="1:46" ht="40.5" customHeight="1" x14ac:dyDescent="0.7">
      <c r="A1" s="185" t="s">
        <v>196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7"/>
      <c r="AB1" s="2"/>
      <c r="AC1" s="3"/>
      <c r="AD1" s="3"/>
      <c r="AE1" s="3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5"/>
    </row>
    <row r="2" spans="1:46" ht="54" customHeight="1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197</v>
      </c>
      <c r="P2" s="7" t="s">
        <v>14</v>
      </c>
      <c r="Q2" s="7" t="s">
        <v>15</v>
      </c>
      <c r="R2" s="7" t="s">
        <v>14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  <c r="AA2" s="8" t="s">
        <v>24</v>
      </c>
      <c r="AB2" s="9"/>
      <c r="AC2" s="10"/>
      <c r="AD2" s="10"/>
      <c r="AE2" s="10"/>
      <c r="AF2" s="11"/>
      <c r="AG2" s="12"/>
      <c r="AH2" s="12"/>
      <c r="AI2" s="12"/>
      <c r="AJ2" s="13"/>
      <c r="AK2" s="11"/>
      <c r="AL2" s="12"/>
      <c r="AM2" s="12"/>
      <c r="AN2" s="12"/>
      <c r="AO2" s="13"/>
      <c r="AP2" s="11"/>
      <c r="AQ2" s="12"/>
      <c r="AR2" s="12"/>
      <c r="AS2" s="12"/>
      <c r="AT2" s="13"/>
    </row>
    <row r="3" spans="1:46" ht="18" customHeight="1" x14ac:dyDescent="0.3">
      <c r="A3" s="14"/>
      <c r="B3" s="15"/>
      <c r="C3" s="16" t="s">
        <v>25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7"/>
      <c r="AB3" s="18"/>
      <c r="AC3" s="10"/>
      <c r="AD3" s="10"/>
      <c r="AE3" s="10"/>
      <c r="AF3" s="11"/>
      <c r="AG3" s="12"/>
      <c r="AH3" s="12"/>
      <c r="AI3" s="12"/>
      <c r="AJ3" s="13"/>
      <c r="AK3" s="11"/>
      <c r="AL3" s="12"/>
      <c r="AM3" s="12"/>
      <c r="AN3" s="12"/>
      <c r="AO3" s="13"/>
      <c r="AP3" s="11"/>
      <c r="AQ3" s="12"/>
      <c r="AR3" s="12"/>
      <c r="AS3" s="12"/>
      <c r="AT3" s="13"/>
    </row>
    <row r="4" spans="1:46" ht="18" customHeight="1" x14ac:dyDescent="0.35">
      <c r="A4" s="19">
        <v>1</v>
      </c>
      <c r="B4" s="20" t="s">
        <v>26</v>
      </c>
      <c r="C4" s="20" t="s">
        <v>27</v>
      </c>
      <c r="D4" s="21">
        <v>4398775100.4200001</v>
      </c>
      <c r="E4" s="22"/>
      <c r="F4" s="21">
        <v>1616698626.49</v>
      </c>
      <c r="G4" s="21">
        <v>62820308.509999998</v>
      </c>
      <c r="H4" s="21"/>
      <c r="I4" s="21">
        <v>49335171.869999997</v>
      </c>
      <c r="J4" s="23">
        <v>6078294035.4200001</v>
      </c>
      <c r="K4" s="23">
        <v>-19509965.530000001</v>
      </c>
      <c r="L4" s="24">
        <v>-118089682.91</v>
      </c>
      <c r="M4" s="23">
        <v>6127629207.29</v>
      </c>
      <c r="N4" s="23">
        <v>-67918826.150000006</v>
      </c>
      <c r="O4" s="178">
        <v>6746712923.9799995</v>
      </c>
      <c r="P4" s="26">
        <f t="shared" ref="P4:P18" si="0">(O4/$O$19)</f>
        <v>0.43957549224439507</v>
      </c>
      <c r="Q4" s="25">
        <v>6059710381.1400003</v>
      </c>
      <c r="R4" s="26">
        <f t="shared" ref="R4:R18" si="1">(Q4/$Q$19)</f>
        <v>0.42178410942655042</v>
      </c>
      <c r="S4" s="27">
        <f t="shared" ref="S4:S19" si="2">((Q4-O4)/O4)</f>
        <v>-0.10182774198056804</v>
      </c>
      <c r="T4" s="28">
        <f t="shared" ref="T4:T18" si="3">(K4/Q4)</f>
        <v>-3.2196201308105476E-3</v>
      </c>
      <c r="U4" s="28">
        <f t="shared" ref="U4:U18" si="4">L4/Q4</f>
        <v>-1.9487677707756064E-2</v>
      </c>
      <c r="V4" s="29">
        <f t="shared" ref="V4:V18" si="5">Q4/AA4</f>
        <v>9806.5276745669635</v>
      </c>
      <c r="W4" s="29">
        <f t="shared" ref="W4:W18" si="6">L4/AA4</f>
        <v>-191.10645075415155</v>
      </c>
      <c r="X4" s="21">
        <v>9733.56</v>
      </c>
      <c r="Y4" s="21">
        <v>9858.14</v>
      </c>
      <c r="Z4" s="30">
        <v>17190</v>
      </c>
      <c r="AA4" s="31">
        <v>617926.19999999995</v>
      </c>
      <c r="AB4" s="32"/>
      <c r="AC4" s="10"/>
      <c r="AD4" s="10"/>
      <c r="AE4" s="10"/>
      <c r="AF4" s="11"/>
      <c r="AG4" s="12"/>
      <c r="AH4" s="12"/>
      <c r="AI4" s="12"/>
      <c r="AJ4" s="13"/>
      <c r="AK4" s="11"/>
      <c r="AL4" s="12"/>
      <c r="AM4" s="12"/>
      <c r="AN4" s="12"/>
      <c r="AO4" s="13"/>
      <c r="AP4" s="11"/>
      <c r="AQ4" s="12"/>
      <c r="AR4" s="12"/>
      <c r="AS4" s="12"/>
      <c r="AT4" s="13"/>
    </row>
    <row r="5" spans="1:46" ht="18" customHeight="1" x14ac:dyDescent="0.35">
      <c r="A5" s="19">
        <v>2</v>
      </c>
      <c r="B5" s="33" t="s">
        <v>28</v>
      </c>
      <c r="C5" s="20" t="s">
        <v>29</v>
      </c>
      <c r="D5" s="21">
        <v>625991597.51999998</v>
      </c>
      <c r="E5" s="21"/>
      <c r="F5" s="21">
        <v>70654110.790000007</v>
      </c>
      <c r="G5" s="21">
        <v>57762921.060000002</v>
      </c>
      <c r="H5" s="21"/>
      <c r="I5" s="21">
        <v>52180993.090000004</v>
      </c>
      <c r="J5" s="21">
        <v>806589622.46000004</v>
      </c>
      <c r="K5" s="34">
        <v>1135173.74</v>
      </c>
      <c r="L5" s="35">
        <v>167818.89</v>
      </c>
      <c r="M5" s="34">
        <v>806589622.46000004</v>
      </c>
      <c r="N5" s="21">
        <v>-3313257.53</v>
      </c>
      <c r="O5" s="178">
        <v>819557263.23000002</v>
      </c>
      <c r="P5" s="26">
        <f t="shared" si="0"/>
        <v>5.3397453169576198E-2</v>
      </c>
      <c r="Q5" s="25">
        <v>803276364.92999995</v>
      </c>
      <c r="R5" s="26">
        <f t="shared" si="1"/>
        <v>5.5911782064682981E-2</v>
      </c>
      <c r="S5" s="27">
        <f t="shared" si="2"/>
        <v>-1.9865479851687937E-2</v>
      </c>
      <c r="T5" s="28">
        <f t="shared" si="3"/>
        <v>1.4131795600620251E-3</v>
      </c>
      <c r="U5" s="28">
        <f t="shared" si="4"/>
        <v>2.0891799799764341E-4</v>
      </c>
      <c r="V5" s="29">
        <f t="shared" si="5"/>
        <v>1.5621534604016323</v>
      </c>
      <c r="W5" s="29">
        <f t="shared" si="6"/>
        <v>3.2636197351219995E-4</v>
      </c>
      <c r="X5" s="21">
        <v>1.55</v>
      </c>
      <c r="Y5" s="36">
        <v>1.58</v>
      </c>
      <c r="Z5" s="30">
        <v>3703</v>
      </c>
      <c r="AA5" s="37">
        <v>514210918</v>
      </c>
      <c r="AB5" s="38"/>
      <c r="AC5" s="39"/>
      <c r="AD5" s="39"/>
      <c r="AE5" s="39"/>
      <c r="AF5" s="11"/>
      <c r="AG5" s="12"/>
      <c r="AH5" s="12"/>
      <c r="AI5" s="12"/>
      <c r="AJ5" s="13"/>
      <c r="AK5" s="11"/>
      <c r="AL5" s="12"/>
      <c r="AM5" s="12"/>
      <c r="AN5" s="12"/>
      <c r="AO5" s="13"/>
      <c r="AP5" s="11"/>
      <c r="AQ5" s="12"/>
      <c r="AR5" s="12"/>
      <c r="AS5" s="12"/>
      <c r="AT5" s="13"/>
    </row>
    <row r="6" spans="1:46" ht="18" customHeight="1" x14ac:dyDescent="0.35">
      <c r="A6" s="19">
        <v>3</v>
      </c>
      <c r="B6" s="33" t="s">
        <v>30</v>
      </c>
      <c r="C6" s="20" t="s">
        <v>31</v>
      </c>
      <c r="D6" s="23">
        <v>108630765.5</v>
      </c>
      <c r="E6" s="23"/>
      <c r="F6" s="40">
        <v>146519623.31999999</v>
      </c>
      <c r="G6" s="21"/>
      <c r="H6" s="21"/>
      <c r="I6" s="36">
        <v>4544743.53</v>
      </c>
      <c r="J6" s="21">
        <v>255150388.81999999</v>
      </c>
      <c r="K6" s="23">
        <v>632819.69999999995</v>
      </c>
      <c r="L6" s="41">
        <v>572248.18999999994</v>
      </c>
      <c r="M6" s="23">
        <v>267262709.5</v>
      </c>
      <c r="N6" s="23">
        <v>7997136.3399999999</v>
      </c>
      <c r="O6" s="179">
        <v>253662442.36000001</v>
      </c>
      <c r="P6" s="26">
        <f t="shared" si="0"/>
        <v>1.6527128724862734E-2</v>
      </c>
      <c r="Q6" s="42">
        <v>259265573.16</v>
      </c>
      <c r="R6" s="26">
        <f t="shared" si="1"/>
        <v>1.8046093295251215E-2</v>
      </c>
      <c r="S6" s="27">
        <f t="shared" si="2"/>
        <v>2.2088925533753113E-2</v>
      </c>
      <c r="T6" s="28">
        <f t="shared" si="3"/>
        <v>2.4408165430026812E-3</v>
      </c>
      <c r="U6" s="28">
        <f t="shared" si="4"/>
        <v>2.207189265529094E-3</v>
      </c>
      <c r="V6" s="29">
        <f t="shared" si="5"/>
        <v>130.0510306947142</v>
      </c>
      <c r="W6" s="29">
        <f t="shared" si="6"/>
        <v>0.28704723892036788</v>
      </c>
      <c r="X6" s="43">
        <v>130.05000000000001</v>
      </c>
      <c r="Y6" s="36"/>
      <c r="Z6" s="30">
        <v>2473</v>
      </c>
      <c r="AA6" s="37">
        <v>1993568</v>
      </c>
      <c r="AB6" s="44"/>
      <c r="AC6" s="45"/>
      <c r="AD6" s="45"/>
      <c r="AE6" s="46"/>
      <c r="AF6" s="11"/>
      <c r="AG6" s="12"/>
      <c r="AH6" s="12"/>
      <c r="AI6" s="12"/>
      <c r="AJ6" s="13"/>
      <c r="AK6" s="11"/>
      <c r="AL6" s="12"/>
      <c r="AM6" s="12"/>
      <c r="AN6" s="12"/>
      <c r="AO6" s="13"/>
      <c r="AP6" s="11"/>
      <c r="AQ6" s="12"/>
      <c r="AR6" s="12"/>
      <c r="AS6" s="12"/>
      <c r="AT6" s="13"/>
    </row>
    <row r="7" spans="1:46" ht="18" customHeight="1" x14ac:dyDescent="0.35">
      <c r="A7" s="19">
        <v>4</v>
      </c>
      <c r="B7" s="20" t="s">
        <v>32</v>
      </c>
      <c r="C7" s="20" t="s">
        <v>33</v>
      </c>
      <c r="D7" s="21">
        <v>480067408.10000002</v>
      </c>
      <c r="E7" s="36"/>
      <c r="F7" s="21">
        <v>80640596.859999999</v>
      </c>
      <c r="G7" s="21"/>
      <c r="H7" s="21"/>
      <c r="I7" s="23">
        <v>693980</v>
      </c>
      <c r="J7" s="21">
        <v>561120767.76999998</v>
      </c>
      <c r="K7" s="21">
        <v>880340.91</v>
      </c>
      <c r="L7" s="35">
        <v>8768142.2799999993</v>
      </c>
      <c r="M7" s="34">
        <v>561120767.76999998</v>
      </c>
      <c r="N7" s="21">
        <v>2818430.58</v>
      </c>
      <c r="O7" s="179">
        <v>568871996.39999998</v>
      </c>
      <c r="P7" s="26">
        <f t="shared" si="0"/>
        <v>3.7064299409091478E-2</v>
      </c>
      <c r="Q7" s="42">
        <v>558302337.19000006</v>
      </c>
      <c r="R7" s="26">
        <f t="shared" si="1"/>
        <v>3.8860446996832367E-2</v>
      </c>
      <c r="S7" s="27">
        <f t="shared" si="2"/>
        <v>-1.8580030792318888E-2</v>
      </c>
      <c r="T7" s="28">
        <f t="shared" si="3"/>
        <v>1.5768175258424623E-3</v>
      </c>
      <c r="U7" s="28">
        <f t="shared" si="4"/>
        <v>1.5705007297893592E-2</v>
      </c>
      <c r="V7" s="29">
        <f t="shared" si="5"/>
        <v>15.847741542782963</v>
      </c>
      <c r="W7" s="29">
        <f t="shared" si="6"/>
        <v>0.24888889658453786</v>
      </c>
      <c r="X7" s="36">
        <v>15.69</v>
      </c>
      <c r="Y7" s="21">
        <v>15.98</v>
      </c>
      <c r="Z7" s="30">
        <v>8866</v>
      </c>
      <c r="AA7" s="37">
        <v>35229142</v>
      </c>
      <c r="AB7" s="47"/>
      <c r="AC7" s="48"/>
      <c r="AD7" s="48"/>
      <c r="AE7" s="48"/>
      <c r="AF7" s="11"/>
      <c r="AG7" s="12"/>
      <c r="AH7" s="12"/>
      <c r="AI7" s="12"/>
      <c r="AJ7" s="13"/>
      <c r="AK7" s="11"/>
      <c r="AL7" s="12"/>
      <c r="AM7" s="12"/>
      <c r="AN7" s="12"/>
      <c r="AO7" s="13"/>
      <c r="AP7" s="11"/>
      <c r="AQ7" s="12"/>
      <c r="AR7" s="12"/>
      <c r="AS7" s="12"/>
      <c r="AT7" s="13"/>
    </row>
    <row r="8" spans="1:46" ht="16.5" customHeight="1" x14ac:dyDescent="0.3">
      <c r="A8" s="19">
        <v>5</v>
      </c>
      <c r="B8" s="20" t="s">
        <v>34</v>
      </c>
      <c r="C8" s="20" t="s">
        <v>35</v>
      </c>
      <c r="D8" s="21">
        <v>278140960.35000002</v>
      </c>
      <c r="E8" s="22"/>
      <c r="F8" s="21">
        <v>50402739.729999997</v>
      </c>
      <c r="G8" s="21"/>
      <c r="H8" s="21"/>
      <c r="I8" s="21">
        <v>7415338.3600000003</v>
      </c>
      <c r="J8" s="21">
        <v>328543700.07999998</v>
      </c>
      <c r="K8" s="34">
        <v>-659667.12</v>
      </c>
      <c r="L8" s="49">
        <v>-362406.88</v>
      </c>
      <c r="M8" s="21">
        <v>335959038.44</v>
      </c>
      <c r="N8" s="36">
        <v>-2203376.2400000002</v>
      </c>
      <c r="O8" s="179">
        <v>341223333.87</v>
      </c>
      <c r="P8" s="26">
        <f t="shared" si="0"/>
        <v>2.223207310600896E-2</v>
      </c>
      <c r="Q8" s="42">
        <v>333755662.19999999</v>
      </c>
      <c r="R8" s="26">
        <f t="shared" si="1"/>
        <v>2.3230950968421087E-2</v>
      </c>
      <c r="S8" s="27">
        <f t="shared" si="2"/>
        <v>-2.1884997093560624E-2</v>
      </c>
      <c r="T8" s="28">
        <f t="shared" si="3"/>
        <v>-1.9764971645775424E-3</v>
      </c>
      <c r="U8" s="28">
        <f t="shared" si="4"/>
        <v>-1.0858448890758625E-3</v>
      </c>
      <c r="V8" s="29">
        <f t="shared" si="5"/>
        <v>155.66718360631074</v>
      </c>
      <c r="W8" s="29">
        <f t="shared" si="6"/>
        <v>-0.1690304157157464</v>
      </c>
      <c r="X8" s="21">
        <v>155.66720000000001</v>
      </c>
      <c r="Y8" s="21">
        <v>156.69489999999999</v>
      </c>
      <c r="Z8" s="36">
        <v>1796</v>
      </c>
      <c r="AA8" s="37">
        <v>2144033.5366000002</v>
      </c>
      <c r="AB8" s="18"/>
      <c r="AC8" s="10"/>
      <c r="AD8" s="10"/>
      <c r="AE8" s="10"/>
      <c r="AF8" s="11"/>
      <c r="AG8" s="12"/>
      <c r="AH8" s="12"/>
      <c r="AI8" s="12"/>
      <c r="AJ8" s="13"/>
      <c r="AK8" s="11"/>
      <c r="AL8" s="12"/>
      <c r="AM8" s="12"/>
      <c r="AN8" s="12"/>
      <c r="AO8" s="13"/>
      <c r="AP8" s="11"/>
      <c r="AQ8" s="12"/>
      <c r="AR8" s="12"/>
      <c r="AS8" s="12"/>
      <c r="AT8" s="13"/>
    </row>
    <row r="9" spans="1:46" ht="18" customHeight="1" x14ac:dyDescent="0.35">
      <c r="A9" s="19">
        <v>6</v>
      </c>
      <c r="B9" s="20" t="s">
        <v>36</v>
      </c>
      <c r="C9" s="20" t="s">
        <v>37</v>
      </c>
      <c r="D9" s="21">
        <v>1357530161</v>
      </c>
      <c r="E9" s="21"/>
      <c r="F9" s="21">
        <v>195628140</v>
      </c>
      <c r="G9" s="21"/>
      <c r="H9" s="21"/>
      <c r="I9" s="21">
        <v>263073477</v>
      </c>
      <c r="J9" s="21">
        <v>1553158301</v>
      </c>
      <c r="K9" s="21">
        <v>-2611218</v>
      </c>
      <c r="L9" s="35">
        <v>-7183543</v>
      </c>
      <c r="M9" s="21">
        <v>1816231778</v>
      </c>
      <c r="N9" s="21">
        <v>-56745099.439999998</v>
      </c>
      <c r="O9" s="179">
        <v>1789574320</v>
      </c>
      <c r="P9" s="26">
        <f t="shared" si="0"/>
        <v>0.11659796725986507</v>
      </c>
      <c r="Q9" s="42">
        <v>1767827423</v>
      </c>
      <c r="R9" s="26">
        <f t="shared" si="1"/>
        <v>0.12304903507444735</v>
      </c>
      <c r="S9" s="27">
        <f t="shared" si="2"/>
        <v>-1.2151994335725605E-2</v>
      </c>
      <c r="T9" s="28">
        <f t="shared" si="3"/>
        <v>-1.4770774375525682E-3</v>
      </c>
      <c r="U9" s="28">
        <f t="shared" si="4"/>
        <v>-4.0634865748431148E-3</v>
      </c>
      <c r="V9" s="29">
        <f t="shared" si="5"/>
        <v>0.9166445288106253</v>
      </c>
      <c r="W9" s="29">
        <f t="shared" si="6"/>
        <v>-3.7247727367253685E-3</v>
      </c>
      <c r="X9" s="21">
        <v>0.89</v>
      </c>
      <c r="Y9" s="21">
        <v>0.92</v>
      </c>
      <c r="Z9" s="30">
        <v>2885</v>
      </c>
      <c r="AA9" s="37">
        <v>1928585583</v>
      </c>
      <c r="AB9" s="32"/>
      <c r="AC9" s="10"/>
      <c r="AD9" s="10"/>
      <c r="AE9" s="10"/>
      <c r="AF9" s="11"/>
      <c r="AG9" s="12"/>
      <c r="AH9" s="12"/>
      <c r="AI9" s="12"/>
      <c r="AJ9" s="13"/>
      <c r="AK9" s="11"/>
      <c r="AL9" s="12"/>
      <c r="AM9" s="12"/>
      <c r="AN9" s="12"/>
      <c r="AO9" s="13"/>
      <c r="AP9" s="11"/>
      <c r="AQ9" s="12"/>
      <c r="AR9" s="12"/>
      <c r="AS9" s="12"/>
      <c r="AT9" s="13"/>
    </row>
    <row r="10" spans="1:46" ht="18" customHeight="1" x14ac:dyDescent="0.35">
      <c r="A10" s="19">
        <v>7</v>
      </c>
      <c r="B10" s="33" t="s">
        <v>38</v>
      </c>
      <c r="C10" s="20" t="s">
        <v>39</v>
      </c>
      <c r="D10" s="21">
        <v>2195460595.21</v>
      </c>
      <c r="E10" s="21"/>
      <c r="F10" s="21">
        <v>92734129.310000002</v>
      </c>
      <c r="G10" s="21">
        <v>83547757.700000003</v>
      </c>
      <c r="H10" s="21"/>
      <c r="I10" s="21">
        <v>212840675.86000001</v>
      </c>
      <c r="J10" s="21">
        <v>2371742482.2199998</v>
      </c>
      <c r="K10" s="21">
        <v>6467738.8499999996</v>
      </c>
      <c r="L10" s="35">
        <v>-22523295.530000001</v>
      </c>
      <c r="M10" s="21">
        <v>2536643156.5100002</v>
      </c>
      <c r="N10" s="21">
        <v>-17710149</v>
      </c>
      <c r="O10" s="179">
        <v>2558734771</v>
      </c>
      <c r="P10" s="26">
        <f t="shared" si="0"/>
        <v>0.16671186534222079</v>
      </c>
      <c r="Q10" s="42">
        <v>2518933008</v>
      </c>
      <c r="R10" s="26">
        <f t="shared" si="1"/>
        <v>0.17532948749351718</v>
      </c>
      <c r="S10" s="27">
        <f t="shared" si="2"/>
        <v>-1.555525154506137E-2</v>
      </c>
      <c r="T10" s="28">
        <f t="shared" si="3"/>
        <v>2.5676502032641589E-3</v>
      </c>
      <c r="U10" s="28">
        <f t="shared" si="4"/>
        <v>-8.9416016458028803E-3</v>
      </c>
      <c r="V10" s="29">
        <f t="shared" si="5"/>
        <v>18.47747883493016</v>
      </c>
      <c r="W10" s="29">
        <f t="shared" si="6"/>
        <v>-0.16521825516069941</v>
      </c>
      <c r="X10" s="21">
        <v>18.350000000000001</v>
      </c>
      <c r="Y10" s="21">
        <v>18.91</v>
      </c>
      <c r="Z10" s="30">
        <v>12154</v>
      </c>
      <c r="AA10" s="37">
        <v>136324497</v>
      </c>
      <c r="AB10" s="32"/>
      <c r="AC10" s="10"/>
      <c r="AD10" s="10"/>
      <c r="AE10" s="10"/>
      <c r="AF10" s="11"/>
      <c r="AG10" s="12"/>
      <c r="AH10" s="12"/>
      <c r="AI10" s="12"/>
      <c r="AJ10" s="13"/>
      <c r="AK10" s="11"/>
      <c r="AL10" s="12"/>
      <c r="AM10" s="12"/>
      <c r="AN10" s="12"/>
      <c r="AO10" s="13"/>
      <c r="AP10" s="11"/>
      <c r="AQ10" s="12"/>
      <c r="AR10" s="12"/>
      <c r="AS10" s="12"/>
      <c r="AT10" s="13"/>
    </row>
    <row r="11" spans="1:46" ht="15" customHeight="1" x14ac:dyDescent="0.35">
      <c r="A11" s="19">
        <v>8</v>
      </c>
      <c r="B11" s="20" t="s">
        <v>40</v>
      </c>
      <c r="C11" s="20" t="s">
        <v>41</v>
      </c>
      <c r="D11" s="21">
        <v>249549240.22</v>
      </c>
      <c r="E11" s="21"/>
      <c r="F11" s="21">
        <v>76114279.450000003</v>
      </c>
      <c r="G11" s="21"/>
      <c r="H11" s="21"/>
      <c r="I11" s="21">
        <v>24507826.920000002</v>
      </c>
      <c r="J11" s="21">
        <v>329178237.22000003</v>
      </c>
      <c r="K11" s="21">
        <v>-1632865.22</v>
      </c>
      <c r="L11" s="35">
        <v>-5333199.8</v>
      </c>
      <c r="M11" s="21">
        <v>363712333.75999999</v>
      </c>
      <c r="N11" s="21">
        <v>-34534096.530000001</v>
      </c>
      <c r="O11" s="179">
        <v>318635436.08999997</v>
      </c>
      <c r="P11" s="26">
        <f t="shared" si="0"/>
        <v>2.0760380683745309E-2</v>
      </c>
      <c r="Q11" s="42">
        <v>329178237.22000003</v>
      </c>
      <c r="R11" s="26">
        <f t="shared" si="1"/>
        <v>2.2912340837371734E-2</v>
      </c>
      <c r="S11" s="27">
        <f t="shared" si="2"/>
        <v>3.3087346653503394E-2</v>
      </c>
      <c r="T11" s="28">
        <f t="shared" si="3"/>
        <v>-4.960428835727392E-3</v>
      </c>
      <c r="U11" s="28">
        <f t="shared" si="4"/>
        <v>-1.6201556472992644E-2</v>
      </c>
      <c r="V11" s="29">
        <f t="shared" si="5"/>
        <v>148.15035519730685</v>
      </c>
      <c r="W11" s="29">
        <f t="shared" si="6"/>
        <v>-2.4002663462230864</v>
      </c>
      <c r="X11" s="21">
        <v>148.15</v>
      </c>
      <c r="Y11" s="21">
        <v>150.13</v>
      </c>
      <c r="Z11" s="30">
        <v>1430</v>
      </c>
      <c r="AA11" s="37">
        <v>2221920</v>
      </c>
      <c r="AB11" s="50"/>
      <c r="AC11" s="10"/>
      <c r="AD11" s="10"/>
      <c r="AE11" s="10"/>
      <c r="AF11" s="11"/>
      <c r="AG11" s="12"/>
      <c r="AH11" s="12"/>
      <c r="AI11" s="12"/>
      <c r="AJ11" s="13"/>
      <c r="AK11" s="11"/>
      <c r="AL11" s="12"/>
      <c r="AM11" s="12"/>
      <c r="AN11" s="12"/>
      <c r="AO11" s="13"/>
      <c r="AP11" s="11"/>
      <c r="AQ11" s="12"/>
      <c r="AR11" s="12"/>
      <c r="AS11" s="12"/>
      <c r="AT11" s="13"/>
    </row>
    <row r="12" spans="1:46" ht="16.5" customHeight="1" x14ac:dyDescent="0.3">
      <c r="A12" s="19">
        <v>9</v>
      </c>
      <c r="B12" s="20" t="s">
        <v>42</v>
      </c>
      <c r="C12" s="20" t="s">
        <v>43</v>
      </c>
      <c r="D12" s="34">
        <v>150959773</v>
      </c>
      <c r="E12" s="36"/>
      <c r="F12" s="21">
        <v>28696096.510000002</v>
      </c>
      <c r="G12" s="36"/>
      <c r="H12" s="21"/>
      <c r="I12" s="34">
        <v>8829024.9600000009</v>
      </c>
      <c r="J12" s="34">
        <v>179655869.50999999</v>
      </c>
      <c r="K12" s="34">
        <v>422467.87</v>
      </c>
      <c r="L12" s="175">
        <v>-5358633.2300000004</v>
      </c>
      <c r="M12" s="34">
        <v>188484894.47</v>
      </c>
      <c r="N12" s="34">
        <v>1902985.93</v>
      </c>
      <c r="O12" s="178">
        <v>288972197.06999999</v>
      </c>
      <c r="P12" s="26">
        <f t="shared" si="0"/>
        <v>1.8827701312219957E-2</v>
      </c>
      <c r="Q12" s="25">
        <v>186581908.53999999</v>
      </c>
      <c r="R12" s="26">
        <f t="shared" si="1"/>
        <v>1.2986971188191478E-2</v>
      </c>
      <c r="S12" s="27">
        <f t="shared" si="2"/>
        <v>-0.35432574333508354</v>
      </c>
      <c r="T12" s="28">
        <f t="shared" si="3"/>
        <v>2.2642488401249795E-3</v>
      </c>
      <c r="U12" s="28">
        <f t="shared" si="4"/>
        <v>-2.8720004377333297E-2</v>
      </c>
      <c r="V12" s="29">
        <f t="shared" si="5"/>
        <v>10.293422898356015</v>
      </c>
      <c r="W12" s="29">
        <f t="shared" si="6"/>
        <v>-0.29562715069852752</v>
      </c>
      <c r="X12" s="34">
        <v>10.61</v>
      </c>
      <c r="Y12" s="34">
        <v>10.72</v>
      </c>
      <c r="Z12" s="51">
        <v>117</v>
      </c>
      <c r="AA12" s="52">
        <v>18126323.030000001</v>
      </c>
      <c r="AB12" s="18"/>
      <c r="AC12" s="10"/>
      <c r="AD12" s="10"/>
      <c r="AE12" s="10"/>
      <c r="AF12" s="11"/>
      <c r="AG12" s="12"/>
      <c r="AH12" s="12"/>
      <c r="AI12" s="12"/>
      <c r="AJ12" s="13"/>
      <c r="AK12" s="11"/>
      <c r="AL12" s="12"/>
      <c r="AM12" s="12"/>
      <c r="AN12" s="12"/>
      <c r="AO12" s="13"/>
      <c r="AP12" s="11"/>
      <c r="AQ12" s="12"/>
      <c r="AR12" s="12"/>
      <c r="AS12" s="12"/>
      <c r="AT12" s="13"/>
    </row>
    <row r="13" spans="1:46" ht="16.5" customHeight="1" x14ac:dyDescent="0.3">
      <c r="A13" s="19">
        <v>10</v>
      </c>
      <c r="B13" s="20" t="s">
        <v>26</v>
      </c>
      <c r="C13" s="33" t="s">
        <v>44</v>
      </c>
      <c r="D13" s="21">
        <v>231934070.06999999</v>
      </c>
      <c r="E13" s="21"/>
      <c r="F13" s="21">
        <v>55248616.340000004</v>
      </c>
      <c r="G13" s="21"/>
      <c r="H13" s="21"/>
      <c r="I13" s="21">
        <v>8837990.8599999994</v>
      </c>
      <c r="J13" s="23">
        <v>287222720.20999998</v>
      </c>
      <c r="K13" s="21">
        <v>-547260.53</v>
      </c>
      <c r="L13" s="35">
        <v>-3124773.98</v>
      </c>
      <c r="M13" s="23">
        <v>296060711.06999999</v>
      </c>
      <c r="N13" s="23">
        <v>-3629685.74</v>
      </c>
      <c r="O13" s="179">
        <v>317824283.17000002</v>
      </c>
      <c r="P13" s="26">
        <f t="shared" si="0"/>
        <v>2.0707530807351857E-2</v>
      </c>
      <c r="Q13" s="42">
        <v>292431025.32999998</v>
      </c>
      <c r="R13" s="26">
        <f t="shared" si="1"/>
        <v>2.0354563474088483E-2</v>
      </c>
      <c r="S13" s="27">
        <f t="shared" si="2"/>
        <v>-7.9897160741545709E-2</v>
      </c>
      <c r="T13" s="28">
        <f t="shared" si="3"/>
        <v>-1.8714174714616286E-3</v>
      </c>
      <c r="U13" s="28">
        <f t="shared" si="4"/>
        <v>-1.0685507724338697E-2</v>
      </c>
      <c r="V13" s="29">
        <f t="shared" si="5"/>
        <v>2489.9270430859829</v>
      </c>
      <c r="W13" s="29">
        <f t="shared" si="6"/>
        <v>-26.606134651935083</v>
      </c>
      <c r="X13" s="23">
        <v>2470.83</v>
      </c>
      <c r="Y13" s="23">
        <v>2503.77</v>
      </c>
      <c r="Z13" s="30">
        <v>21</v>
      </c>
      <c r="AA13" s="37">
        <v>117445.62</v>
      </c>
      <c r="AB13" s="18"/>
      <c r="AC13" s="10"/>
      <c r="AD13" s="10"/>
      <c r="AE13" s="10"/>
      <c r="AF13" s="11"/>
      <c r="AG13" s="12"/>
      <c r="AH13" s="12"/>
      <c r="AI13" s="12"/>
      <c r="AJ13" s="13"/>
      <c r="AK13" s="11"/>
      <c r="AL13" s="12"/>
      <c r="AM13" s="12"/>
      <c r="AN13" s="12"/>
      <c r="AO13" s="13"/>
      <c r="AP13" s="11"/>
      <c r="AQ13" s="12"/>
      <c r="AR13" s="12"/>
      <c r="AS13" s="12"/>
      <c r="AT13" s="13"/>
    </row>
    <row r="14" spans="1:46" ht="16.5" customHeight="1" x14ac:dyDescent="0.3">
      <c r="A14" s="19">
        <v>11</v>
      </c>
      <c r="B14" s="53" t="s">
        <v>45</v>
      </c>
      <c r="C14" s="53" t="s">
        <v>46</v>
      </c>
      <c r="D14" s="21">
        <v>255503804.72</v>
      </c>
      <c r="E14" s="21"/>
      <c r="F14" s="21"/>
      <c r="G14" s="21"/>
      <c r="H14" s="21"/>
      <c r="I14" s="21">
        <v>66057887.960000001</v>
      </c>
      <c r="J14" s="21">
        <v>255503804.72</v>
      </c>
      <c r="K14" s="21">
        <v>783871.36</v>
      </c>
      <c r="L14" s="35">
        <v>-239150.84</v>
      </c>
      <c r="M14" s="21">
        <v>321561692.38</v>
      </c>
      <c r="N14" s="21">
        <v>30464357.489999998</v>
      </c>
      <c r="O14" s="179">
        <v>364827175.29000002</v>
      </c>
      <c r="P14" s="26">
        <f t="shared" si="0"/>
        <v>2.3769958344044901E-2</v>
      </c>
      <c r="Q14" s="42">
        <v>291097334.89999998</v>
      </c>
      <c r="R14" s="26">
        <f t="shared" si="1"/>
        <v>2.0261732398857715E-2</v>
      </c>
      <c r="S14" s="27">
        <f t="shared" si="2"/>
        <v>-0.20209525326996933</v>
      </c>
      <c r="T14" s="28">
        <f t="shared" si="3"/>
        <v>2.6928153095914864E-3</v>
      </c>
      <c r="U14" s="28">
        <f t="shared" si="4"/>
        <v>-8.2154939715320635E-4</v>
      </c>
      <c r="V14" s="29">
        <f t="shared" si="5"/>
        <v>124.93536698670856</v>
      </c>
      <c r="W14" s="29">
        <f t="shared" si="6"/>
        <v>-0.102640575431045</v>
      </c>
      <c r="X14" s="21">
        <v>124.5</v>
      </c>
      <c r="Y14" s="21">
        <v>125.38</v>
      </c>
      <c r="Z14" s="30">
        <v>546</v>
      </c>
      <c r="AA14" s="54">
        <v>2329983.4300000002</v>
      </c>
      <c r="AB14" s="18"/>
      <c r="AC14" s="10"/>
      <c r="AD14" s="10"/>
      <c r="AE14" s="10"/>
      <c r="AF14" s="11"/>
      <c r="AG14" s="12"/>
      <c r="AH14" s="12"/>
      <c r="AI14" s="12"/>
      <c r="AJ14" s="13"/>
      <c r="AK14" s="11"/>
      <c r="AL14" s="12"/>
      <c r="AM14" s="12"/>
      <c r="AN14" s="12"/>
      <c r="AO14" s="13"/>
      <c r="AP14" s="11"/>
      <c r="AQ14" s="12"/>
      <c r="AR14" s="12"/>
      <c r="AS14" s="12"/>
      <c r="AT14" s="13"/>
    </row>
    <row r="15" spans="1:46" ht="16.5" customHeight="1" x14ac:dyDescent="0.3">
      <c r="A15" s="19">
        <v>12</v>
      </c>
      <c r="B15" s="20" t="s">
        <v>47</v>
      </c>
      <c r="C15" s="33" t="s">
        <v>48</v>
      </c>
      <c r="D15" s="23">
        <v>239236656.90000001</v>
      </c>
      <c r="E15" s="21"/>
      <c r="F15" s="21">
        <v>42423820.950000003</v>
      </c>
      <c r="G15" s="21"/>
      <c r="H15" s="21"/>
      <c r="I15" s="21">
        <v>9787244.4600000009</v>
      </c>
      <c r="J15" s="21">
        <v>281660477.85000002</v>
      </c>
      <c r="K15" s="21">
        <v>579149.99</v>
      </c>
      <c r="L15" s="35">
        <v>-621179.79</v>
      </c>
      <c r="M15" s="23">
        <v>291447722.31</v>
      </c>
      <c r="N15" s="23">
        <v>5328881.0199999996</v>
      </c>
      <c r="O15" s="179">
        <v>291830675.50999999</v>
      </c>
      <c r="P15" s="26">
        <f t="shared" si="0"/>
        <v>1.9013942683609411E-2</v>
      </c>
      <c r="Q15" s="42">
        <v>286118841.29000002</v>
      </c>
      <c r="R15" s="26">
        <f t="shared" si="1"/>
        <v>1.9915206020284397E-2</v>
      </c>
      <c r="S15" s="27">
        <f t="shared" si="2"/>
        <v>-1.9572425722614775E-2</v>
      </c>
      <c r="T15" s="28">
        <f t="shared" si="3"/>
        <v>2.0241588683528669E-3</v>
      </c>
      <c r="U15" s="28">
        <f t="shared" si="4"/>
        <v>-2.1710551713383808E-3</v>
      </c>
      <c r="V15" s="29">
        <f t="shared" si="5"/>
        <v>1.0671884242248253</v>
      </c>
      <c r="W15" s="29">
        <f t="shared" si="6"/>
        <v>-2.3169249472057649E-3</v>
      </c>
      <c r="X15" s="21">
        <v>1.1599999999999999</v>
      </c>
      <c r="Y15" s="21">
        <v>1.2</v>
      </c>
      <c r="Z15" s="30">
        <v>89</v>
      </c>
      <c r="AA15" s="37">
        <v>268105270.63</v>
      </c>
      <c r="AB15" s="18"/>
      <c r="AC15" s="10"/>
      <c r="AD15" s="10"/>
      <c r="AE15" s="10"/>
      <c r="AF15" s="11"/>
      <c r="AG15" s="12"/>
      <c r="AH15" s="12"/>
      <c r="AI15" s="12"/>
      <c r="AJ15" s="13"/>
      <c r="AK15" s="11"/>
      <c r="AL15" s="12"/>
      <c r="AM15" s="12"/>
      <c r="AN15" s="12"/>
      <c r="AO15" s="13"/>
      <c r="AP15" s="11"/>
      <c r="AQ15" s="12"/>
      <c r="AR15" s="12"/>
      <c r="AS15" s="12"/>
      <c r="AT15" s="13"/>
    </row>
    <row r="16" spans="1:46" ht="16.5" customHeight="1" x14ac:dyDescent="0.3">
      <c r="A16" s="19">
        <v>13</v>
      </c>
      <c r="B16" s="53" t="s">
        <v>49</v>
      </c>
      <c r="C16" s="53" t="s">
        <v>50</v>
      </c>
      <c r="D16" s="21">
        <v>220577398.69999999</v>
      </c>
      <c r="E16" s="21"/>
      <c r="F16" s="21">
        <v>64910709.590000004</v>
      </c>
      <c r="G16" s="21">
        <v>6408986.2999999998</v>
      </c>
      <c r="H16" s="21"/>
      <c r="I16" s="21">
        <v>4654243.47</v>
      </c>
      <c r="J16" s="21">
        <v>291897094.58999997</v>
      </c>
      <c r="K16" s="21">
        <v>383533.99</v>
      </c>
      <c r="L16" s="35">
        <v>5073855.45</v>
      </c>
      <c r="M16" s="21">
        <v>296551338.06</v>
      </c>
      <c r="N16" s="21">
        <v>375453.36</v>
      </c>
      <c r="O16" s="179">
        <v>296305167.54000002</v>
      </c>
      <c r="P16" s="26">
        <f t="shared" si="0"/>
        <v>1.9305473842381553E-2</v>
      </c>
      <c r="Q16" s="42">
        <v>293049835.72000003</v>
      </c>
      <c r="R16" s="26">
        <f t="shared" si="1"/>
        <v>2.0397635563814489E-2</v>
      </c>
      <c r="S16" s="27">
        <f t="shared" si="2"/>
        <v>-1.0986415954289883E-2</v>
      </c>
      <c r="T16" s="28">
        <f t="shared" si="3"/>
        <v>1.3087671216661413E-3</v>
      </c>
      <c r="U16" s="28">
        <f t="shared" si="4"/>
        <v>1.7313967904243804E-2</v>
      </c>
      <c r="V16" s="29">
        <f t="shared" si="5"/>
        <v>1.57879911886959</v>
      </c>
      <c r="W16" s="29">
        <f t="shared" si="6"/>
        <v>2.7335277271356481E-2</v>
      </c>
      <c r="X16" s="21">
        <v>1.5788</v>
      </c>
      <c r="Y16" s="21">
        <v>1.5976999999999999</v>
      </c>
      <c r="Z16" s="30">
        <v>11</v>
      </c>
      <c r="AA16" s="37">
        <v>185615657</v>
      </c>
      <c r="AB16" s="18"/>
      <c r="AC16" s="10"/>
      <c r="AD16" s="10"/>
      <c r="AE16" s="10"/>
      <c r="AF16" s="11"/>
      <c r="AG16" s="12"/>
      <c r="AH16" s="12"/>
      <c r="AI16" s="12"/>
      <c r="AJ16" s="13"/>
      <c r="AK16" s="11"/>
      <c r="AL16" s="12"/>
      <c r="AM16" s="12"/>
      <c r="AN16" s="12"/>
      <c r="AO16" s="13"/>
      <c r="AP16" s="11"/>
      <c r="AQ16" s="12"/>
      <c r="AR16" s="12"/>
      <c r="AS16" s="12"/>
      <c r="AT16" s="13"/>
    </row>
    <row r="17" spans="1:46" ht="18" customHeight="1" x14ac:dyDescent="0.3">
      <c r="A17" s="19">
        <v>14</v>
      </c>
      <c r="B17" s="55" t="s">
        <v>51</v>
      </c>
      <c r="C17" s="55" t="s">
        <v>52</v>
      </c>
      <c r="D17" s="56">
        <v>1705425.46</v>
      </c>
      <c r="E17" s="56"/>
      <c r="F17" s="56"/>
      <c r="G17" s="56"/>
      <c r="H17" s="56"/>
      <c r="I17" s="56"/>
      <c r="J17" s="56"/>
      <c r="K17" s="56"/>
      <c r="L17" s="57"/>
      <c r="M17" s="56"/>
      <c r="N17" s="56"/>
      <c r="O17" s="180">
        <v>3349445.32</v>
      </c>
      <c r="P17" s="26">
        <f t="shared" si="0"/>
        <v>2.182298390156092E-4</v>
      </c>
      <c r="Q17" s="42">
        <v>3349445.32</v>
      </c>
      <c r="R17" s="58">
        <f t="shared" si="1"/>
        <v>2.331370185225504E-4</v>
      </c>
      <c r="S17" s="59">
        <f t="shared" si="2"/>
        <v>0</v>
      </c>
      <c r="T17" s="60">
        <f t="shared" si="3"/>
        <v>0</v>
      </c>
      <c r="U17" s="60">
        <f t="shared" si="4"/>
        <v>0</v>
      </c>
      <c r="V17" s="61">
        <f t="shared" si="5"/>
        <v>0.84748882141592019</v>
      </c>
      <c r="W17" s="61">
        <f t="shared" si="6"/>
        <v>0</v>
      </c>
      <c r="X17" s="56">
        <v>0.85</v>
      </c>
      <c r="Y17" s="56">
        <v>0.91</v>
      </c>
      <c r="Z17" s="62">
        <v>2405</v>
      </c>
      <c r="AA17" s="63">
        <v>3952200</v>
      </c>
      <c r="AB17" s="18"/>
      <c r="AC17" s="10"/>
      <c r="AD17" s="10"/>
      <c r="AE17" s="10"/>
      <c r="AF17" s="11"/>
      <c r="AG17" s="12"/>
      <c r="AH17" s="12"/>
      <c r="AI17" s="12"/>
      <c r="AJ17" s="13"/>
      <c r="AK17" s="11"/>
      <c r="AL17" s="12"/>
      <c r="AM17" s="12"/>
      <c r="AN17" s="12"/>
      <c r="AO17" s="13"/>
      <c r="AP17" s="11"/>
      <c r="AQ17" s="12"/>
      <c r="AR17" s="12"/>
      <c r="AS17" s="12"/>
      <c r="AT17" s="13"/>
    </row>
    <row r="18" spans="1:46" ht="16.5" customHeight="1" x14ac:dyDescent="0.3">
      <c r="A18" s="19">
        <v>15</v>
      </c>
      <c r="B18" s="20" t="s">
        <v>53</v>
      </c>
      <c r="C18" s="20" t="s">
        <v>54</v>
      </c>
      <c r="D18" s="21">
        <v>299102992.85000002</v>
      </c>
      <c r="E18" s="21"/>
      <c r="F18" s="21">
        <v>72230408.099999994</v>
      </c>
      <c r="G18" s="21"/>
      <c r="H18" s="21"/>
      <c r="I18" s="21">
        <v>7616700.2300000004</v>
      </c>
      <c r="J18" s="21">
        <v>377051966.75</v>
      </c>
      <c r="K18" s="21">
        <v>3104405</v>
      </c>
      <c r="L18" s="35">
        <v>1962536.92</v>
      </c>
      <c r="M18" s="21">
        <v>384668666.98000002</v>
      </c>
      <c r="N18" s="21">
        <v>692847.49</v>
      </c>
      <c r="O18" s="179">
        <v>388164872.74000001</v>
      </c>
      <c r="P18" s="26">
        <f t="shared" si="0"/>
        <v>2.5290503231611087E-2</v>
      </c>
      <c r="Q18" s="42">
        <v>383975819.49000001</v>
      </c>
      <c r="R18" s="26">
        <f t="shared" si="1"/>
        <v>2.6726508179166691E-2</v>
      </c>
      <c r="S18" s="27">
        <f t="shared" si="2"/>
        <v>-1.0791943177212496E-2</v>
      </c>
      <c r="T18" s="28">
        <f t="shared" si="3"/>
        <v>8.0848971274370806E-3</v>
      </c>
      <c r="U18" s="28">
        <f t="shared" si="4"/>
        <v>5.1110950752228579E-3</v>
      </c>
      <c r="V18" s="29">
        <f t="shared" si="5"/>
        <v>128.72078480305828</v>
      </c>
      <c r="W18" s="29">
        <f t="shared" si="6"/>
        <v>0.65790416928573248</v>
      </c>
      <c r="X18" s="21">
        <v>127.56</v>
      </c>
      <c r="Y18" s="21">
        <v>129.04</v>
      </c>
      <c r="Z18" s="30">
        <v>101</v>
      </c>
      <c r="AA18" s="37">
        <v>2983013.35</v>
      </c>
      <c r="AB18" s="64"/>
      <c r="AC18" s="39"/>
      <c r="AD18" s="10"/>
      <c r="AE18" s="10"/>
      <c r="AF18" s="11"/>
      <c r="AG18" s="12"/>
      <c r="AH18" s="12"/>
      <c r="AI18" s="12"/>
      <c r="AJ18" s="13"/>
      <c r="AK18" s="11"/>
      <c r="AL18" s="12"/>
      <c r="AM18" s="12"/>
      <c r="AN18" s="12"/>
      <c r="AO18" s="13"/>
      <c r="AP18" s="11"/>
      <c r="AQ18" s="12"/>
      <c r="AR18" s="12"/>
      <c r="AS18" s="12"/>
      <c r="AT18" s="13"/>
    </row>
    <row r="19" spans="1:46" ht="16.5" customHeight="1" x14ac:dyDescent="0.3">
      <c r="A19" s="65"/>
      <c r="B19" s="66"/>
      <c r="C19" s="67" t="s">
        <v>55</v>
      </c>
      <c r="D19" s="68"/>
      <c r="E19" s="68"/>
      <c r="F19" s="68"/>
      <c r="G19" s="68"/>
      <c r="H19" s="68"/>
      <c r="I19" s="68"/>
      <c r="J19" s="68"/>
      <c r="K19" s="68"/>
      <c r="L19" s="69"/>
      <c r="M19" s="68"/>
      <c r="N19" s="68"/>
      <c r="O19" s="181">
        <f>SUM(O4:O18)</f>
        <v>15348246303.57</v>
      </c>
      <c r="P19" s="71">
        <f>(O19/$O$124)</f>
        <v>1.0153545582121507E-2</v>
      </c>
      <c r="Q19" s="70">
        <f>SUM(Q4:Q18)</f>
        <v>14366853197.429998</v>
      </c>
      <c r="R19" s="71">
        <f>(Q19/$Q$124)</f>
        <v>1.0114392921100692E-2</v>
      </c>
      <c r="S19" s="72">
        <f t="shared" si="2"/>
        <v>-6.3941709478022218E-2</v>
      </c>
      <c r="T19" s="73"/>
      <c r="U19" s="73"/>
      <c r="V19" s="74"/>
      <c r="W19" s="74"/>
      <c r="X19" s="68"/>
      <c r="Y19" s="68"/>
      <c r="Z19" s="75">
        <f>SUM(Z4:Z18)</f>
        <v>53787</v>
      </c>
      <c r="AA19" s="76"/>
      <c r="AB19" s="77"/>
      <c r="AC19" s="45"/>
      <c r="AD19" s="78"/>
      <c r="AE19" s="10"/>
      <c r="AF19" s="11"/>
      <c r="AG19" s="12"/>
      <c r="AH19" s="12"/>
      <c r="AI19" s="12"/>
      <c r="AJ19" s="13"/>
      <c r="AK19" s="11"/>
      <c r="AL19" s="12"/>
      <c r="AM19" s="12"/>
      <c r="AN19" s="12"/>
      <c r="AO19" s="13"/>
      <c r="AP19" s="11"/>
      <c r="AQ19" s="12"/>
      <c r="AR19" s="12"/>
      <c r="AS19" s="12"/>
      <c r="AT19" s="13"/>
    </row>
    <row r="20" spans="1:46" ht="15.75" customHeight="1" x14ac:dyDescent="0.3">
      <c r="A20" s="14"/>
      <c r="B20" s="79"/>
      <c r="C20" s="80" t="s">
        <v>56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27"/>
      <c r="T20" s="79"/>
      <c r="U20" s="79"/>
      <c r="V20" s="79"/>
      <c r="W20" s="79"/>
      <c r="X20" s="79"/>
      <c r="Y20" s="79"/>
      <c r="Z20" s="79"/>
      <c r="AA20" s="81"/>
      <c r="AB20" s="77"/>
      <c r="AC20" s="45"/>
      <c r="AD20" s="78"/>
      <c r="AE20" s="10"/>
      <c r="AF20" s="11"/>
      <c r="AG20" s="12"/>
      <c r="AH20" s="12"/>
      <c r="AI20" s="12"/>
      <c r="AJ20" s="13"/>
      <c r="AK20" s="11"/>
      <c r="AL20" s="12"/>
      <c r="AM20" s="12"/>
      <c r="AN20" s="12"/>
      <c r="AO20" s="13"/>
      <c r="AP20" s="11"/>
      <c r="AQ20" s="12"/>
      <c r="AR20" s="12"/>
      <c r="AS20" s="12"/>
      <c r="AT20" s="13"/>
    </row>
    <row r="21" spans="1:46" ht="18" customHeight="1" x14ac:dyDescent="0.35">
      <c r="A21" s="19">
        <v>16</v>
      </c>
      <c r="B21" s="20" t="s">
        <v>26</v>
      </c>
      <c r="C21" s="20" t="s">
        <v>57</v>
      </c>
      <c r="D21" s="21"/>
      <c r="E21" s="21"/>
      <c r="F21" s="21">
        <v>226599928946.39999</v>
      </c>
      <c r="G21" s="21">
        <v>20722266990.740002</v>
      </c>
      <c r="H21" s="21"/>
      <c r="I21" s="21">
        <v>1636192163.6300001</v>
      </c>
      <c r="J21" s="21">
        <v>247322195937.14001</v>
      </c>
      <c r="K21" s="21">
        <v>-356513102.75999999</v>
      </c>
      <c r="L21" s="35">
        <v>373941112.93000001</v>
      </c>
      <c r="M21" s="21">
        <v>248958388100.76999</v>
      </c>
      <c r="N21" s="21">
        <v>-777291471.89999998</v>
      </c>
      <c r="O21" s="179">
        <v>266441097339.85999</v>
      </c>
      <c r="P21" s="26">
        <f t="shared" ref="P21:P46" si="7">(O21/$O$47)</f>
        <v>0.37510110790743439</v>
      </c>
      <c r="Q21" s="42">
        <v>248181096628.87</v>
      </c>
      <c r="R21" s="26">
        <f t="shared" ref="R21:R46" si="8">(Q21/$Q$47)</f>
        <v>0.42457650382872925</v>
      </c>
      <c r="S21" s="27">
        <f t="shared" ref="S21:S47" si="9">((Q21-O21)/O21)</f>
        <v>-6.8532973678975567E-2</v>
      </c>
      <c r="T21" s="28">
        <f t="shared" ref="T21:T46" si="10">(K21/Q21)</f>
        <v>-1.4365038578789491E-3</v>
      </c>
      <c r="U21" s="28">
        <f t="shared" ref="U21:U46" si="11">L21/Q21</f>
        <v>1.5067268136428277E-3</v>
      </c>
      <c r="V21" s="29">
        <f t="shared" ref="V21:V46" si="12">Q21/AA21</f>
        <v>105.11086730365031</v>
      </c>
      <c r="W21" s="29">
        <f t="shared" ref="W21:W46" si="13">L21/AA21</f>
        <v>0.15837336217166312</v>
      </c>
      <c r="X21" s="21">
        <v>100</v>
      </c>
      <c r="Y21" s="21">
        <v>100</v>
      </c>
      <c r="Z21" s="30">
        <v>88779</v>
      </c>
      <c r="AA21" s="37">
        <v>2361136417.1500001</v>
      </c>
      <c r="AB21" s="44"/>
      <c r="AC21" s="45"/>
      <c r="AD21" s="78"/>
      <c r="AE21" s="10"/>
      <c r="AF21" s="11"/>
      <c r="AG21" s="12"/>
      <c r="AH21" s="12"/>
      <c r="AI21" s="12"/>
      <c r="AJ21" s="13"/>
      <c r="AK21" s="11"/>
      <c r="AL21" s="12"/>
      <c r="AM21" s="12"/>
      <c r="AN21" s="12"/>
      <c r="AO21" s="13"/>
      <c r="AP21" s="11"/>
      <c r="AQ21" s="12"/>
      <c r="AR21" s="12"/>
      <c r="AS21" s="12"/>
      <c r="AT21" s="13"/>
    </row>
    <row r="22" spans="1:46" ht="18" customHeight="1" x14ac:dyDescent="0.35">
      <c r="A22" s="19">
        <v>17</v>
      </c>
      <c r="B22" s="20" t="s">
        <v>58</v>
      </c>
      <c r="C22" s="20" t="s">
        <v>59</v>
      </c>
      <c r="D22" s="21"/>
      <c r="E22" s="21"/>
      <c r="F22" s="21">
        <v>163713219944.17001</v>
      </c>
      <c r="G22" s="21"/>
      <c r="H22" s="21"/>
      <c r="I22" s="21">
        <v>366238546.64999998</v>
      </c>
      <c r="J22" s="21">
        <v>162247079896.98999</v>
      </c>
      <c r="K22" s="21">
        <v>-708848368.91999996</v>
      </c>
      <c r="L22" s="35">
        <v>1079260544.0899999</v>
      </c>
      <c r="M22" s="21">
        <v>164173278522.20999</v>
      </c>
      <c r="N22" s="21">
        <v>-1926198625.22</v>
      </c>
      <c r="O22" s="179">
        <v>253495745259.26999</v>
      </c>
      <c r="P22" s="26">
        <f t="shared" si="7"/>
        <v>0.3568763822319983</v>
      </c>
      <c r="Q22" s="42">
        <v>162247079896.98999</v>
      </c>
      <c r="R22" s="26">
        <f t="shared" si="8"/>
        <v>0.2775646448290825</v>
      </c>
      <c r="S22" s="27">
        <f t="shared" si="9"/>
        <v>-0.35996132901147049</v>
      </c>
      <c r="T22" s="28">
        <f t="shared" si="10"/>
        <v>-4.368943770020668E-3</v>
      </c>
      <c r="U22" s="28">
        <f t="shared" si="11"/>
        <v>6.6519566624879661E-3</v>
      </c>
      <c r="V22" s="29">
        <f t="shared" si="12"/>
        <v>100.0085474464353</v>
      </c>
      <c r="W22" s="29">
        <f t="shared" si="13"/>
        <v>0.66525252349205921</v>
      </c>
      <c r="X22" s="21">
        <v>100</v>
      </c>
      <c r="Y22" s="21">
        <v>100</v>
      </c>
      <c r="Z22" s="30">
        <v>21887</v>
      </c>
      <c r="AA22" s="37">
        <v>1622332131</v>
      </c>
      <c r="AB22" s="44"/>
      <c r="AC22" s="45"/>
      <c r="AD22" s="78"/>
      <c r="AE22" s="10"/>
      <c r="AF22" s="11"/>
      <c r="AG22" s="12"/>
      <c r="AH22" s="12"/>
      <c r="AI22" s="12"/>
      <c r="AJ22" s="13"/>
      <c r="AK22" s="11"/>
      <c r="AL22" s="12"/>
      <c r="AM22" s="12"/>
      <c r="AN22" s="12"/>
      <c r="AO22" s="13"/>
      <c r="AP22" s="11"/>
      <c r="AQ22" s="12"/>
      <c r="AR22" s="12"/>
      <c r="AS22" s="12"/>
      <c r="AT22" s="13"/>
    </row>
    <row r="23" spans="1:46" ht="18" customHeight="1" x14ac:dyDescent="0.35">
      <c r="A23" s="19">
        <v>18</v>
      </c>
      <c r="B23" s="20" t="s">
        <v>36</v>
      </c>
      <c r="C23" s="20" t="s">
        <v>60</v>
      </c>
      <c r="D23" s="21"/>
      <c r="E23" s="21"/>
      <c r="F23" s="21">
        <v>5567744996</v>
      </c>
      <c r="G23" s="21"/>
      <c r="H23" s="36"/>
      <c r="I23" s="21">
        <v>6633889280</v>
      </c>
      <c r="J23" s="21">
        <v>5567744996</v>
      </c>
      <c r="K23" s="21">
        <v>-11153195</v>
      </c>
      <c r="L23" s="35">
        <v>29637201</v>
      </c>
      <c r="M23" s="21">
        <v>12201634275.549999</v>
      </c>
      <c r="N23" s="21">
        <v>-159226617</v>
      </c>
      <c r="O23" s="179">
        <v>12771045283</v>
      </c>
      <c r="P23" s="26">
        <f t="shared" si="7"/>
        <v>1.7979333078180722E-2</v>
      </c>
      <c r="Q23" s="42">
        <v>12042407659</v>
      </c>
      <c r="R23" s="26">
        <f t="shared" si="8"/>
        <v>2.0601582517722521E-2</v>
      </c>
      <c r="S23" s="27">
        <f t="shared" si="9"/>
        <v>-5.7053875219588789E-2</v>
      </c>
      <c r="T23" s="28">
        <f t="shared" si="10"/>
        <v>-9.2615989391993067E-4</v>
      </c>
      <c r="U23" s="28">
        <f t="shared" si="11"/>
        <v>2.4610694006734091E-3</v>
      </c>
      <c r="V23" s="29">
        <f t="shared" si="12"/>
        <v>1.0585508601365425</v>
      </c>
      <c r="W23" s="29">
        <f t="shared" si="13"/>
        <v>2.6051671309385623E-3</v>
      </c>
      <c r="X23" s="36">
        <v>1</v>
      </c>
      <c r="Y23" s="21">
        <v>1</v>
      </c>
      <c r="Z23" s="30">
        <v>3745</v>
      </c>
      <c r="AA23" s="37">
        <v>11376314651</v>
      </c>
      <c r="AB23" s="44"/>
      <c r="AC23" s="45"/>
      <c r="AD23" s="78"/>
      <c r="AE23" s="10"/>
      <c r="AF23" s="11"/>
      <c r="AG23" s="12"/>
      <c r="AH23" s="12"/>
      <c r="AI23" s="12"/>
      <c r="AJ23" s="13"/>
      <c r="AK23" s="11"/>
      <c r="AL23" s="12"/>
      <c r="AM23" s="12"/>
      <c r="AN23" s="12"/>
      <c r="AO23" s="13"/>
      <c r="AP23" s="11"/>
      <c r="AQ23" s="12"/>
      <c r="AR23" s="12"/>
      <c r="AS23" s="12"/>
      <c r="AT23" s="13"/>
    </row>
    <row r="24" spans="1:46" ht="18" customHeight="1" x14ac:dyDescent="0.35">
      <c r="A24" s="19">
        <v>19</v>
      </c>
      <c r="B24" s="20" t="s">
        <v>61</v>
      </c>
      <c r="C24" s="20" t="s">
        <v>62</v>
      </c>
      <c r="D24" s="21"/>
      <c r="E24" s="21"/>
      <c r="F24" s="21">
        <v>750555588.59000003</v>
      </c>
      <c r="G24" s="21"/>
      <c r="H24" s="21"/>
      <c r="I24" s="36">
        <v>6015883.8600000003</v>
      </c>
      <c r="J24" s="21">
        <v>756571472.45000005</v>
      </c>
      <c r="K24" s="21">
        <v>1531667.93</v>
      </c>
      <c r="L24" s="82">
        <v>454843.14</v>
      </c>
      <c r="M24" s="21">
        <v>756571517.95000005</v>
      </c>
      <c r="N24" s="34">
        <v>34004797.789999999</v>
      </c>
      <c r="O24" s="179">
        <v>725808027.71000004</v>
      </c>
      <c r="P24" s="26">
        <f t="shared" si="7"/>
        <v>1.0218070637010607E-3</v>
      </c>
      <c r="Q24" s="42">
        <v>722566720.15999997</v>
      </c>
      <c r="R24" s="26">
        <f t="shared" si="8"/>
        <v>1.2361330334811544E-3</v>
      </c>
      <c r="S24" s="27">
        <f t="shared" si="9"/>
        <v>-4.4657918158148985E-3</v>
      </c>
      <c r="T24" s="28">
        <f t="shared" si="10"/>
        <v>2.119759860599224E-3</v>
      </c>
      <c r="U24" s="28">
        <f t="shared" si="11"/>
        <v>6.2948254785285824E-4</v>
      </c>
      <c r="V24" s="29">
        <f t="shared" si="12"/>
        <v>100.53411887572317</v>
      </c>
      <c r="W24" s="29">
        <f t="shared" si="13"/>
        <v>6.3284473296032345E-2</v>
      </c>
      <c r="X24" s="21">
        <v>100</v>
      </c>
      <c r="Y24" s="21">
        <v>100</v>
      </c>
      <c r="Z24" s="30">
        <v>704</v>
      </c>
      <c r="AA24" s="37">
        <v>7187278.5899999999</v>
      </c>
      <c r="AB24" s="44"/>
      <c r="AC24" s="45"/>
      <c r="AD24" s="78"/>
      <c r="AE24" s="10"/>
      <c r="AF24" s="11"/>
      <c r="AG24" s="12"/>
      <c r="AH24" s="12"/>
      <c r="AI24" s="12"/>
      <c r="AJ24" s="13"/>
      <c r="AK24" s="11"/>
      <c r="AL24" s="12"/>
      <c r="AM24" s="12"/>
      <c r="AN24" s="12"/>
      <c r="AO24" s="13"/>
      <c r="AP24" s="11"/>
      <c r="AQ24" s="12"/>
      <c r="AR24" s="12"/>
      <c r="AS24" s="12"/>
      <c r="AT24" s="13"/>
    </row>
    <row r="25" spans="1:46" ht="18" customHeight="1" x14ac:dyDescent="0.35">
      <c r="A25" s="19">
        <v>20</v>
      </c>
      <c r="B25" s="33" t="s">
        <v>38</v>
      </c>
      <c r="C25" s="20" t="s">
        <v>63</v>
      </c>
      <c r="D25" s="21"/>
      <c r="E25" s="21"/>
      <c r="F25" s="21">
        <v>21536397186.98</v>
      </c>
      <c r="G25" s="21"/>
      <c r="H25" s="21"/>
      <c r="I25" s="21">
        <v>47543477835.010002</v>
      </c>
      <c r="J25" s="21">
        <v>21536397186.98</v>
      </c>
      <c r="K25" s="21">
        <v>111236490.73</v>
      </c>
      <c r="L25" s="35">
        <v>206038012.74000001</v>
      </c>
      <c r="M25" s="21">
        <v>68330261672.139999</v>
      </c>
      <c r="N25" s="21">
        <v>-341743936</v>
      </c>
      <c r="O25" s="179">
        <v>72925209853</v>
      </c>
      <c r="P25" s="26">
        <f t="shared" si="7"/>
        <v>0.10266556955119627</v>
      </c>
      <c r="Q25" s="42">
        <v>67988517736</v>
      </c>
      <c r="R25" s="26">
        <f t="shared" si="8"/>
        <v>0.11631154649951093</v>
      </c>
      <c r="S25" s="27">
        <f t="shared" si="9"/>
        <v>-6.7695274747254147E-2</v>
      </c>
      <c r="T25" s="28">
        <f t="shared" si="10"/>
        <v>1.6361070138627269E-3</v>
      </c>
      <c r="U25" s="28">
        <f t="shared" si="11"/>
        <v>3.0304824932358048E-3</v>
      </c>
      <c r="V25" s="29">
        <f t="shared" si="12"/>
        <v>1</v>
      </c>
      <c r="W25" s="29">
        <f t="shared" si="13"/>
        <v>3.0304824932358048E-3</v>
      </c>
      <c r="X25" s="21"/>
      <c r="Y25" s="21"/>
      <c r="Z25" s="30">
        <v>75433</v>
      </c>
      <c r="AA25" s="37">
        <v>67988517736</v>
      </c>
      <c r="AB25" s="44"/>
      <c r="AC25" s="45"/>
      <c r="AD25" s="78"/>
      <c r="AE25" s="10"/>
      <c r="AF25" s="11"/>
      <c r="AG25" s="12"/>
      <c r="AH25" s="12"/>
      <c r="AI25" s="12"/>
      <c r="AJ25" s="13"/>
      <c r="AK25" s="11"/>
      <c r="AL25" s="12"/>
      <c r="AM25" s="12"/>
      <c r="AN25" s="12"/>
      <c r="AO25" s="13"/>
      <c r="AP25" s="11"/>
      <c r="AQ25" s="12"/>
      <c r="AR25" s="12"/>
      <c r="AS25" s="12"/>
      <c r="AT25" s="13"/>
    </row>
    <row r="26" spans="1:46" ht="18" customHeight="1" x14ac:dyDescent="0.35">
      <c r="A26" s="19">
        <v>21</v>
      </c>
      <c r="B26" s="20" t="s">
        <v>42</v>
      </c>
      <c r="C26" s="20" t="s">
        <v>64</v>
      </c>
      <c r="D26" s="21"/>
      <c r="E26" s="21"/>
      <c r="F26" s="21">
        <v>895149112.25999999</v>
      </c>
      <c r="G26" s="21"/>
      <c r="H26" s="21"/>
      <c r="I26" s="21">
        <v>275868190.07999998</v>
      </c>
      <c r="J26" s="21">
        <v>1130796786.4400001</v>
      </c>
      <c r="K26" s="21">
        <v>1858763.03</v>
      </c>
      <c r="L26" s="35">
        <v>2171982.34</v>
      </c>
      <c r="M26" s="21">
        <v>1193801099.3399999</v>
      </c>
      <c r="N26" s="21">
        <v>4863389.8</v>
      </c>
      <c r="O26" s="179">
        <v>1195771424.8099999</v>
      </c>
      <c r="P26" s="26">
        <f t="shared" si="7"/>
        <v>1.6834309373758192E-3</v>
      </c>
      <c r="Q26" s="42">
        <v>1188937709.54</v>
      </c>
      <c r="R26" s="26">
        <f t="shared" si="8"/>
        <v>2.0339785053875431E-3</v>
      </c>
      <c r="S26" s="27">
        <f t="shared" si="9"/>
        <v>-5.7149009653628515E-3</v>
      </c>
      <c r="T26" s="28">
        <f t="shared" si="10"/>
        <v>1.5633813404060972E-3</v>
      </c>
      <c r="U26" s="28">
        <f t="shared" si="11"/>
        <v>1.8268260166803354E-3</v>
      </c>
      <c r="V26" s="29">
        <f t="shared" si="12"/>
        <v>10.006963818244337</v>
      </c>
      <c r="W26" s="29">
        <f t="shared" si="13"/>
        <v>1.8280981851147543E-2</v>
      </c>
      <c r="X26" s="21">
        <v>10</v>
      </c>
      <c r="Y26" s="21">
        <v>10</v>
      </c>
      <c r="Z26" s="30">
        <v>1217</v>
      </c>
      <c r="AA26" s="37">
        <v>118811033.11</v>
      </c>
      <c r="AB26" s="44"/>
      <c r="AC26" s="45"/>
      <c r="AD26" s="5"/>
      <c r="AE26" s="39"/>
      <c r="AF26" s="11"/>
      <c r="AG26" s="12"/>
      <c r="AH26" s="12"/>
      <c r="AI26" s="12"/>
      <c r="AJ26" s="13"/>
      <c r="AK26" s="11"/>
      <c r="AL26" s="12"/>
      <c r="AM26" s="12"/>
      <c r="AN26" s="12"/>
      <c r="AO26" s="13"/>
      <c r="AP26" s="11"/>
      <c r="AQ26" s="12"/>
      <c r="AR26" s="12"/>
      <c r="AS26" s="12"/>
      <c r="AT26" s="13"/>
    </row>
    <row r="27" spans="1:46" ht="18" customHeight="1" x14ac:dyDescent="0.35">
      <c r="A27" s="19">
        <v>22</v>
      </c>
      <c r="B27" s="20" t="s">
        <v>65</v>
      </c>
      <c r="C27" s="20" t="s">
        <v>66</v>
      </c>
      <c r="D27" s="21"/>
      <c r="E27" s="21"/>
      <c r="F27" s="21">
        <v>8054140310.8900003</v>
      </c>
      <c r="G27" s="21"/>
      <c r="H27" s="21"/>
      <c r="I27" s="21">
        <v>15337870236.48</v>
      </c>
      <c r="J27" s="21">
        <v>8054140310.8900003</v>
      </c>
      <c r="K27" s="21">
        <v>30021145.050000001</v>
      </c>
      <c r="L27" s="35">
        <v>44324792.520000003</v>
      </c>
      <c r="M27" s="21">
        <v>23392010547.369999</v>
      </c>
      <c r="N27" s="21">
        <v>97251251.140000001</v>
      </c>
      <c r="O27" s="179">
        <v>27137404311.549999</v>
      </c>
      <c r="P27" s="26">
        <f t="shared" si="7"/>
        <v>3.820458076709609E-2</v>
      </c>
      <c r="Q27" s="42">
        <v>23294759296.23</v>
      </c>
      <c r="R27" s="26">
        <f t="shared" si="8"/>
        <v>3.9851574490845441E-2</v>
      </c>
      <c r="S27" s="27">
        <f t="shared" si="9"/>
        <v>-0.14159957861867153</v>
      </c>
      <c r="T27" s="28">
        <f t="shared" si="10"/>
        <v>1.288751030574443E-3</v>
      </c>
      <c r="U27" s="28">
        <f t="shared" si="11"/>
        <v>1.9027795890199854E-3</v>
      </c>
      <c r="V27" s="29">
        <f t="shared" si="12"/>
        <v>1.004200686824869</v>
      </c>
      <c r="W27" s="29">
        <f t="shared" si="13"/>
        <v>1.9107725701702112E-3</v>
      </c>
      <c r="X27" s="21">
        <v>1</v>
      </c>
      <c r="Y27" s="21">
        <v>1</v>
      </c>
      <c r="Z27" s="83">
        <v>18120</v>
      </c>
      <c r="AA27" s="54">
        <v>23197314642.240002</v>
      </c>
      <c r="AB27" s="44"/>
      <c r="AC27" s="45"/>
      <c r="AD27" s="45"/>
      <c r="AE27" s="46"/>
      <c r="AF27" s="11"/>
      <c r="AG27" s="12"/>
      <c r="AH27" s="12"/>
      <c r="AI27" s="12"/>
      <c r="AJ27" s="13"/>
      <c r="AK27" s="11"/>
      <c r="AL27" s="12"/>
      <c r="AM27" s="12"/>
      <c r="AN27" s="12"/>
      <c r="AO27" s="13"/>
      <c r="AP27" s="11"/>
      <c r="AQ27" s="12"/>
      <c r="AR27" s="12"/>
      <c r="AS27" s="12"/>
      <c r="AT27" s="13"/>
    </row>
    <row r="28" spans="1:46" ht="16.5" customHeight="1" x14ac:dyDescent="0.3">
      <c r="A28" s="19">
        <v>23</v>
      </c>
      <c r="B28" s="20" t="s">
        <v>67</v>
      </c>
      <c r="C28" s="20" t="s">
        <v>68</v>
      </c>
      <c r="D28" s="21"/>
      <c r="E28" s="21"/>
      <c r="F28" s="21">
        <v>2897079671.5599999</v>
      </c>
      <c r="G28" s="21"/>
      <c r="H28" s="21"/>
      <c r="I28" s="21">
        <v>1666859958.55</v>
      </c>
      <c r="J28" s="21">
        <v>4686290205.3299999</v>
      </c>
      <c r="K28" s="21">
        <v>7153018.9100000001</v>
      </c>
      <c r="L28" s="35">
        <v>4204746.91</v>
      </c>
      <c r="M28" s="21">
        <v>4686290205.3299999</v>
      </c>
      <c r="N28" s="21">
        <v>22352815.32</v>
      </c>
      <c r="O28" s="179">
        <v>4989619061.0200005</v>
      </c>
      <c r="P28" s="26">
        <f t="shared" si="7"/>
        <v>7.0244855486288329E-3</v>
      </c>
      <c r="Q28" s="42">
        <v>4679137186.4200001</v>
      </c>
      <c r="R28" s="26">
        <f t="shared" si="8"/>
        <v>8.0048470029771817E-3</v>
      </c>
      <c r="S28" s="27">
        <f t="shared" si="9"/>
        <v>-6.2225566882560826E-2</v>
      </c>
      <c r="T28" s="28">
        <f t="shared" si="10"/>
        <v>1.5287046788796468E-3</v>
      </c>
      <c r="U28" s="28">
        <f t="shared" si="11"/>
        <v>8.9861586495117163E-4</v>
      </c>
      <c r="V28" s="29">
        <f t="shared" si="12"/>
        <v>100.29689897725456</v>
      </c>
      <c r="W28" s="29">
        <f t="shared" si="13"/>
        <v>9.0128384626365896E-2</v>
      </c>
      <c r="X28" s="21">
        <v>100</v>
      </c>
      <c r="Y28" s="21">
        <v>100</v>
      </c>
      <c r="Z28" s="30">
        <v>691</v>
      </c>
      <c r="AA28" s="37">
        <v>46652860</v>
      </c>
      <c r="AB28" s="84"/>
      <c r="AC28" s="85"/>
      <c r="AD28" s="86"/>
      <c r="AE28" s="86"/>
      <c r="AF28" s="11"/>
      <c r="AG28" s="12"/>
      <c r="AH28" s="12"/>
      <c r="AI28" s="12"/>
      <c r="AJ28" s="13"/>
      <c r="AK28" s="11"/>
      <c r="AL28" s="12"/>
      <c r="AM28" s="12"/>
      <c r="AN28" s="12"/>
      <c r="AO28" s="13"/>
      <c r="AP28" s="11"/>
      <c r="AQ28" s="12"/>
      <c r="AR28" s="12"/>
      <c r="AS28" s="12"/>
      <c r="AT28" s="13"/>
    </row>
    <row r="29" spans="1:46" ht="18" customHeight="1" x14ac:dyDescent="0.35">
      <c r="A29" s="19">
        <v>24</v>
      </c>
      <c r="B29" s="20" t="s">
        <v>69</v>
      </c>
      <c r="C29" s="20" t="s">
        <v>70</v>
      </c>
      <c r="D29" s="21"/>
      <c r="E29" s="21"/>
      <c r="F29" s="34">
        <v>3286714731.9000001</v>
      </c>
      <c r="G29" s="21"/>
      <c r="H29" s="21"/>
      <c r="I29" s="21">
        <v>3154254172.1300001</v>
      </c>
      <c r="J29" s="34">
        <v>3286714731.9000001</v>
      </c>
      <c r="K29" s="21">
        <v>3622458.91</v>
      </c>
      <c r="L29" s="35">
        <v>10936687.09</v>
      </c>
      <c r="M29" s="21">
        <v>6440968904.0299997</v>
      </c>
      <c r="N29" s="21">
        <v>55188781.770000003</v>
      </c>
      <c r="O29" s="179">
        <v>6851085707.5500002</v>
      </c>
      <c r="P29" s="26">
        <f t="shared" si="7"/>
        <v>9.6450955386691416E-3</v>
      </c>
      <c r="Q29" s="42">
        <v>6385780122.2600002</v>
      </c>
      <c r="R29" s="26">
        <f t="shared" si="8"/>
        <v>1.0924491169376016E-2</v>
      </c>
      <c r="S29" s="27">
        <f t="shared" si="9"/>
        <v>-6.7917057989396651E-2</v>
      </c>
      <c r="T29" s="28">
        <f t="shared" si="10"/>
        <v>5.6726959598445593E-4</v>
      </c>
      <c r="U29" s="28">
        <f t="shared" si="11"/>
        <v>1.7126626474150166E-3</v>
      </c>
      <c r="V29" s="29">
        <f t="shared" si="12"/>
        <v>100.0486555003133</v>
      </c>
      <c r="W29" s="29">
        <f t="shared" si="13"/>
        <v>0.17134959519947954</v>
      </c>
      <c r="X29" s="21">
        <v>100</v>
      </c>
      <c r="Y29" s="21">
        <v>100</v>
      </c>
      <c r="Z29" s="30">
        <v>5164</v>
      </c>
      <c r="AA29" s="37">
        <v>63826746</v>
      </c>
      <c r="AB29" s="44"/>
      <c r="AC29" s="45"/>
      <c r="AD29" s="78"/>
      <c r="AE29" s="10"/>
      <c r="AF29" s="11"/>
      <c r="AG29" s="12"/>
      <c r="AH29" s="12"/>
      <c r="AI29" s="12"/>
      <c r="AJ29" s="13"/>
      <c r="AK29" s="11"/>
      <c r="AL29" s="12"/>
      <c r="AM29" s="12"/>
      <c r="AN29" s="12"/>
      <c r="AO29" s="13"/>
      <c r="AP29" s="11"/>
      <c r="AQ29" s="12"/>
      <c r="AR29" s="12"/>
      <c r="AS29" s="12"/>
      <c r="AT29" s="13"/>
    </row>
    <row r="30" spans="1:46" ht="18" customHeight="1" x14ac:dyDescent="0.35">
      <c r="A30" s="19">
        <v>25</v>
      </c>
      <c r="B30" s="33" t="s">
        <v>49</v>
      </c>
      <c r="C30" s="33" t="s">
        <v>71</v>
      </c>
      <c r="D30" s="36"/>
      <c r="E30" s="21"/>
      <c r="F30" s="21">
        <v>1319589822.1400001</v>
      </c>
      <c r="G30" s="21"/>
      <c r="H30" s="36"/>
      <c r="I30" s="21">
        <v>10870327.539999999</v>
      </c>
      <c r="J30" s="21">
        <v>1319589822.1400001</v>
      </c>
      <c r="K30" s="21">
        <v>1370939.75</v>
      </c>
      <c r="L30" s="35">
        <v>1406644.1</v>
      </c>
      <c r="M30" s="21">
        <v>1330460149.6900001</v>
      </c>
      <c r="N30" s="21">
        <v>1209410.8700000001</v>
      </c>
      <c r="O30" s="179">
        <v>1198829343.3399999</v>
      </c>
      <c r="P30" s="26">
        <f t="shared" si="7"/>
        <v>1.6877359362665516E-3</v>
      </c>
      <c r="Q30" s="42">
        <v>1317320996.48</v>
      </c>
      <c r="R30" s="26">
        <f t="shared" si="8"/>
        <v>2.253610571888312E-3</v>
      </c>
      <c r="S30" s="27">
        <f t="shared" si="9"/>
        <v>9.8839466850115881E-2</v>
      </c>
      <c r="T30" s="28">
        <f t="shared" si="10"/>
        <v>1.0407028762642319E-3</v>
      </c>
      <c r="U30" s="28">
        <f t="shared" si="11"/>
        <v>1.0678066346461337E-3</v>
      </c>
      <c r="V30" s="29">
        <f t="shared" si="12"/>
        <v>10.801312490486072</v>
      </c>
      <c r="W30" s="29">
        <f t="shared" si="13"/>
        <v>1.153371314022718E-2</v>
      </c>
      <c r="X30" s="21">
        <v>10</v>
      </c>
      <c r="Y30" s="21">
        <v>10</v>
      </c>
      <c r="Z30" s="30">
        <v>311</v>
      </c>
      <c r="AA30" s="37">
        <v>121959345</v>
      </c>
      <c r="AB30" s="44"/>
      <c r="AC30" s="45"/>
      <c r="AD30" s="78"/>
      <c r="AE30" s="10"/>
      <c r="AF30" s="11"/>
      <c r="AG30" s="12"/>
      <c r="AH30" s="12"/>
      <c r="AI30" s="12"/>
      <c r="AJ30" s="13"/>
      <c r="AK30" s="11"/>
      <c r="AL30" s="12"/>
      <c r="AM30" s="12"/>
      <c r="AN30" s="12"/>
      <c r="AO30" s="13"/>
      <c r="AP30" s="11"/>
      <c r="AQ30" s="12"/>
      <c r="AR30" s="12"/>
      <c r="AS30" s="12"/>
      <c r="AT30" s="13"/>
    </row>
    <row r="31" spans="1:46" ht="18" customHeight="1" x14ac:dyDescent="0.35">
      <c r="A31" s="19">
        <v>26</v>
      </c>
      <c r="B31" s="33" t="s">
        <v>32</v>
      </c>
      <c r="C31" s="33" t="s">
        <v>72</v>
      </c>
      <c r="D31" s="21"/>
      <c r="E31" s="21"/>
      <c r="F31" s="21">
        <v>2116387451.0599999</v>
      </c>
      <c r="G31" s="21"/>
      <c r="H31" s="21"/>
      <c r="I31" s="21">
        <v>1073695.58</v>
      </c>
      <c r="J31" s="21">
        <v>2117461146.6400001</v>
      </c>
      <c r="K31" s="21">
        <v>4110007.29</v>
      </c>
      <c r="L31" s="35">
        <v>1272549.1000000001</v>
      </c>
      <c r="M31" s="21">
        <v>2117461146.6400001</v>
      </c>
      <c r="N31" s="21">
        <v>9983612.5700000003</v>
      </c>
      <c r="O31" s="178">
        <v>2398870616.1900001</v>
      </c>
      <c r="P31" s="26">
        <f t="shared" si="7"/>
        <v>3.377178051146108E-3</v>
      </c>
      <c r="Q31" s="25">
        <v>2107403626.29</v>
      </c>
      <c r="R31" s="26">
        <f t="shared" si="8"/>
        <v>3.6052466362666178E-3</v>
      </c>
      <c r="S31" s="27">
        <f t="shared" si="9"/>
        <v>-0.12150175500624613</v>
      </c>
      <c r="T31" s="28">
        <f t="shared" si="10"/>
        <v>1.9502705787953416E-3</v>
      </c>
      <c r="U31" s="28">
        <f t="shared" si="11"/>
        <v>6.0384687780018302E-4</v>
      </c>
      <c r="V31" s="29">
        <f t="shared" si="12"/>
        <v>100.000000013761</v>
      </c>
      <c r="W31" s="29">
        <f t="shared" si="13"/>
        <v>6.0384687788327833E-2</v>
      </c>
      <c r="X31" s="189">
        <v>100</v>
      </c>
      <c r="Y31" s="189">
        <v>100</v>
      </c>
      <c r="Z31" s="30">
        <v>853</v>
      </c>
      <c r="AA31" s="37">
        <v>21074036.260000002</v>
      </c>
      <c r="AB31" s="44"/>
      <c r="AC31" s="45"/>
      <c r="AD31" s="78"/>
      <c r="AE31" s="10"/>
      <c r="AF31" s="11"/>
      <c r="AG31" s="12"/>
      <c r="AH31" s="12"/>
      <c r="AI31" s="12"/>
      <c r="AJ31" s="13"/>
      <c r="AK31" s="11"/>
      <c r="AL31" s="12"/>
      <c r="AM31" s="12"/>
      <c r="AN31" s="12"/>
      <c r="AO31" s="13"/>
      <c r="AP31" s="11"/>
      <c r="AQ31" s="12"/>
      <c r="AR31" s="12"/>
      <c r="AS31" s="12"/>
      <c r="AT31" s="13"/>
    </row>
    <row r="32" spans="1:46" ht="16.5" customHeight="1" x14ac:dyDescent="0.3">
      <c r="A32" s="19">
        <v>27</v>
      </c>
      <c r="B32" s="20" t="s">
        <v>47</v>
      </c>
      <c r="C32" s="20" t="s">
        <v>73</v>
      </c>
      <c r="D32" s="21"/>
      <c r="E32" s="21"/>
      <c r="F32" s="21">
        <v>7782928950.3199997</v>
      </c>
      <c r="G32" s="21"/>
      <c r="H32" s="21"/>
      <c r="I32" s="21">
        <v>68142569.819999993</v>
      </c>
      <c r="J32" s="21">
        <v>7782928950.3199997</v>
      </c>
      <c r="K32" s="23">
        <v>11819952.07</v>
      </c>
      <c r="L32" s="35">
        <v>11340525.82</v>
      </c>
      <c r="M32" s="21">
        <v>7851071520.1400003</v>
      </c>
      <c r="N32" s="21">
        <v>175721076.59999999</v>
      </c>
      <c r="O32" s="179">
        <v>8590259142</v>
      </c>
      <c r="P32" s="26">
        <f t="shared" si="7"/>
        <v>1.2093538697846065E-2</v>
      </c>
      <c r="Q32" s="42">
        <v>7675350443.54</v>
      </c>
      <c r="R32" s="26">
        <f t="shared" si="8"/>
        <v>1.3130627196202897E-2</v>
      </c>
      <c r="S32" s="27">
        <f t="shared" si="9"/>
        <v>-0.10650536652459931</v>
      </c>
      <c r="T32" s="28">
        <f t="shared" si="10"/>
        <v>1.5399885851398911E-3</v>
      </c>
      <c r="U32" s="28">
        <f t="shared" si="11"/>
        <v>1.477525476318129E-3</v>
      </c>
      <c r="V32" s="29">
        <f t="shared" si="12"/>
        <v>91.0630753179083</v>
      </c>
      <c r="W32" s="29">
        <f t="shared" si="13"/>
        <v>0.13454801373408612</v>
      </c>
      <c r="X32" s="21">
        <v>100</v>
      </c>
      <c r="Y32" s="21">
        <v>100</v>
      </c>
      <c r="Z32" s="30">
        <v>5154</v>
      </c>
      <c r="AA32" s="37">
        <v>84286088.700000003</v>
      </c>
      <c r="AB32" s="87"/>
      <c r="AC32" s="48"/>
      <c r="AD32" s="10"/>
      <c r="AE32" s="10"/>
      <c r="AF32" s="11"/>
      <c r="AG32" s="12"/>
      <c r="AH32" s="12"/>
      <c r="AI32" s="12"/>
      <c r="AJ32" s="13"/>
      <c r="AK32" s="11"/>
      <c r="AL32" s="12"/>
      <c r="AM32" s="12"/>
      <c r="AN32" s="12"/>
      <c r="AO32" s="13"/>
      <c r="AP32" s="11"/>
      <c r="AQ32" s="12"/>
      <c r="AR32" s="12"/>
      <c r="AS32" s="12"/>
      <c r="AT32" s="13"/>
    </row>
    <row r="33" spans="1:46" ht="16.5" customHeight="1" x14ac:dyDescent="0.3">
      <c r="A33" s="19">
        <v>28</v>
      </c>
      <c r="B33" s="20" t="s">
        <v>74</v>
      </c>
      <c r="C33" s="20" t="s">
        <v>75</v>
      </c>
      <c r="D33" s="21"/>
      <c r="E33" s="21"/>
      <c r="F33" s="23">
        <v>5886599212</v>
      </c>
      <c r="G33" s="21">
        <v>697519232.77999997</v>
      </c>
      <c r="H33" s="21"/>
      <c r="I33" s="21">
        <v>2119883380.4200001</v>
      </c>
      <c r="J33" s="21">
        <v>8704001825.2099991</v>
      </c>
      <c r="K33" s="21">
        <v>9415640.4199999999</v>
      </c>
      <c r="L33" s="35">
        <v>15507360.9</v>
      </c>
      <c r="M33" s="21">
        <v>8704001825.2099991</v>
      </c>
      <c r="N33" s="21">
        <v>32257287.989999998</v>
      </c>
      <c r="O33" s="179">
        <v>10738845807.27</v>
      </c>
      <c r="P33" s="26">
        <f t="shared" si="7"/>
        <v>1.5118361995094013E-2</v>
      </c>
      <c r="Q33" s="42">
        <v>8671744537.2199993</v>
      </c>
      <c r="R33" s="26">
        <f t="shared" si="8"/>
        <v>1.4835211173293108E-2</v>
      </c>
      <c r="S33" s="27">
        <f t="shared" si="9"/>
        <v>-0.19248821587983056</v>
      </c>
      <c r="T33" s="28">
        <f t="shared" si="10"/>
        <v>1.0857838788478056E-3</v>
      </c>
      <c r="U33" s="28">
        <f t="shared" si="11"/>
        <v>1.7882631151599137E-3</v>
      </c>
      <c r="V33" s="29">
        <f t="shared" si="12"/>
        <v>17.795198550687768</v>
      </c>
      <c r="W33" s="29">
        <f t="shared" si="13"/>
        <v>3.1822497195142095E-2</v>
      </c>
      <c r="X33" s="36">
        <v>100</v>
      </c>
      <c r="Y33" s="36">
        <v>100</v>
      </c>
      <c r="Z33" s="30">
        <v>2921</v>
      </c>
      <c r="AA33" s="37">
        <v>487308108</v>
      </c>
      <c r="AB33" s="18"/>
      <c r="AC33" s="10"/>
      <c r="AD33" s="10"/>
      <c r="AE33" s="10"/>
      <c r="AF33" s="11"/>
      <c r="AG33" s="12"/>
      <c r="AH33" s="12"/>
      <c r="AI33" s="12"/>
      <c r="AJ33" s="13"/>
      <c r="AK33" s="11"/>
      <c r="AL33" s="12"/>
      <c r="AM33" s="12"/>
      <c r="AN33" s="12"/>
      <c r="AO33" s="13"/>
      <c r="AP33" s="11"/>
      <c r="AQ33" s="12"/>
      <c r="AR33" s="12"/>
      <c r="AS33" s="12"/>
      <c r="AT33" s="13"/>
    </row>
    <row r="34" spans="1:46" ht="16.5" customHeight="1" x14ac:dyDescent="0.3">
      <c r="A34" s="19">
        <v>29</v>
      </c>
      <c r="B34" s="20" t="s">
        <v>74</v>
      </c>
      <c r="C34" s="20" t="s">
        <v>76</v>
      </c>
      <c r="D34" s="21"/>
      <c r="E34" s="21"/>
      <c r="F34" s="21">
        <v>173746416.87</v>
      </c>
      <c r="G34" s="21"/>
      <c r="H34" s="21"/>
      <c r="I34" s="21">
        <v>73976321.75</v>
      </c>
      <c r="J34" s="21">
        <v>247722640.66999999</v>
      </c>
      <c r="K34" s="21">
        <v>208329.61</v>
      </c>
      <c r="L34" s="35">
        <v>416842.01</v>
      </c>
      <c r="M34" s="21">
        <v>247722640.66999999</v>
      </c>
      <c r="N34" s="21">
        <v>725504.94</v>
      </c>
      <c r="O34" s="179">
        <v>296836913.38</v>
      </c>
      <c r="P34" s="26">
        <f t="shared" si="7"/>
        <v>4.1789294590179548E-4</v>
      </c>
      <c r="Q34" s="42">
        <v>246997233.66999999</v>
      </c>
      <c r="R34" s="26">
        <f t="shared" si="8"/>
        <v>4.22551206967216E-4</v>
      </c>
      <c r="S34" s="27">
        <f t="shared" si="9"/>
        <v>-0.16790256690951719</v>
      </c>
      <c r="T34" s="28">
        <f t="shared" si="10"/>
        <v>8.4344916299078159E-4</v>
      </c>
      <c r="U34" s="28">
        <f t="shared" si="11"/>
        <v>1.6876383747557299E-3</v>
      </c>
      <c r="V34" s="29">
        <f t="shared" si="12"/>
        <v>1024884.7870124481</v>
      </c>
      <c r="W34" s="29">
        <f t="shared" si="13"/>
        <v>1729.6348962655602</v>
      </c>
      <c r="X34" s="21">
        <v>100</v>
      </c>
      <c r="Y34" s="21">
        <v>100</v>
      </c>
      <c r="Z34" s="30">
        <v>6</v>
      </c>
      <c r="AA34" s="37">
        <v>241</v>
      </c>
      <c r="AB34" s="18"/>
      <c r="AC34" s="10"/>
      <c r="AD34" s="10"/>
      <c r="AE34" s="10"/>
      <c r="AF34" s="11"/>
      <c r="AG34" s="12"/>
      <c r="AH34" s="12"/>
      <c r="AI34" s="12"/>
      <c r="AJ34" s="13"/>
      <c r="AK34" s="11"/>
      <c r="AL34" s="12"/>
      <c r="AM34" s="12"/>
      <c r="AN34" s="12"/>
      <c r="AO34" s="13"/>
      <c r="AP34" s="11"/>
      <c r="AQ34" s="12"/>
      <c r="AR34" s="12"/>
      <c r="AS34" s="12"/>
      <c r="AT34" s="13"/>
    </row>
    <row r="35" spans="1:46" ht="16.5" customHeight="1" x14ac:dyDescent="0.3">
      <c r="A35" s="19">
        <v>30</v>
      </c>
      <c r="B35" s="20" t="s">
        <v>77</v>
      </c>
      <c r="C35" s="20" t="s">
        <v>78</v>
      </c>
      <c r="D35" s="34"/>
      <c r="E35" s="21"/>
      <c r="F35" s="21">
        <v>4515582563.1099997</v>
      </c>
      <c r="G35" s="21"/>
      <c r="H35" s="21"/>
      <c r="I35" s="21">
        <v>1597141722.8199999</v>
      </c>
      <c r="J35" s="21">
        <v>4515582563.1099997</v>
      </c>
      <c r="K35" s="21">
        <v>9051645.0700000003</v>
      </c>
      <c r="L35" s="35">
        <v>4806846.7300000004</v>
      </c>
      <c r="M35" s="21">
        <v>6112506477.6999998</v>
      </c>
      <c r="N35" s="21">
        <v>25984555.050000001</v>
      </c>
      <c r="O35" s="179">
        <v>7130856326.5100002</v>
      </c>
      <c r="P35" s="26">
        <f t="shared" si="7"/>
        <v>1.0038962213816427E-2</v>
      </c>
      <c r="Q35" s="42">
        <v>6086521922.6599998</v>
      </c>
      <c r="R35" s="26">
        <f t="shared" si="8"/>
        <v>1.0412534369063175E-2</v>
      </c>
      <c r="S35" s="27">
        <f t="shared" si="9"/>
        <v>-0.14645287410539104</v>
      </c>
      <c r="T35" s="28">
        <f t="shared" si="10"/>
        <v>1.4871621568142072E-3</v>
      </c>
      <c r="U35" s="28">
        <f t="shared" si="11"/>
        <v>7.8975263559048488E-4</v>
      </c>
      <c r="V35" s="29">
        <f t="shared" si="12"/>
        <v>1.0026473557851152</v>
      </c>
      <c r="W35" s="29">
        <f t="shared" si="13"/>
        <v>7.9184339179912534E-4</v>
      </c>
      <c r="X35" s="21">
        <v>1</v>
      </c>
      <c r="Y35" s="21">
        <v>1</v>
      </c>
      <c r="Z35" s="30">
        <v>1359</v>
      </c>
      <c r="AA35" s="37">
        <v>6070451278.3500004</v>
      </c>
      <c r="AB35" s="18"/>
      <c r="AC35" s="10"/>
      <c r="AD35" s="10"/>
      <c r="AE35" s="10"/>
      <c r="AF35" s="11"/>
      <c r="AG35" s="12"/>
      <c r="AH35" s="12"/>
      <c r="AI35" s="12"/>
      <c r="AJ35" s="13"/>
      <c r="AK35" s="11"/>
      <c r="AL35" s="12"/>
      <c r="AM35" s="12"/>
      <c r="AN35" s="12"/>
      <c r="AO35" s="13"/>
      <c r="AP35" s="11"/>
      <c r="AQ35" s="12"/>
      <c r="AR35" s="12"/>
      <c r="AS35" s="12"/>
      <c r="AT35" s="13"/>
    </row>
    <row r="36" spans="1:46" ht="16.5" customHeight="1" x14ac:dyDescent="0.3">
      <c r="A36" s="19">
        <v>31</v>
      </c>
      <c r="B36" s="20" t="s">
        <v>79</v>
      </c>
      <c r="C36" s="20" t="s">
        <v>80</v>
      </c>
      <c r="D36" s="21"/>
      <c r="E36" s="21"/>
      <c r="F36" s="21">
        <v>11474092962.299999</v>
      </c>
      <c r="G36" s="21"/>
      <c r="H36" s="21"/>
      <c r="I36" s="21"/>
      <c r="J36" s="21">
        <v>11474092962.299999</v>
      </c>
      <c r="K36" s="21">
        <v>11643563.039999999</v>
      </c>
      <c r="L36" s="35">
        <v>15475483.449999999</v>
      </c>
      <c r="M36" s="21">
        <v>11474092962.299999</v>
      </c>
      <c r="N36" s="21">
        <v>24800670.605300002</v>
      </c>
      <c r="O36" s="179">
        <v>11821002949.42</v>
      </c>
      <c r="P36" s="26">
        <f t="shared" si="7"/>
        <v>1.6641844472095813E-2</v>
      </c>
      <c r="Q36" s="42">
        <v>11437648728.65</v>
      </c>
      <c r="R36" s="26">
        <f t="shared" si="8"/>
        <v>1.9566989489506623E-2</v>
      </c>
      <c r="S36" s="27">
        <f t="shared" si="9"/>
        <v>-3.2429923451529959E-2</v>
      </c>
      <c r="T36" s="28">
        <f t="shared" si="10"/>
        <v>1.018003202951513E-3</v>
      </c>
      <c r="U36" s="28">
        <f t="shared" si="11"/>
        <v>1.3530301390735743E-3</v>
      </c>
      <c r="V36" s="29">
        <f t="shared" si="12"/>
        <v>1.0099947936523435</v>
      </c>
      <c r="W36" s="29">
        <f t="shared" si="13"/>
        <v>1.366553396119016E-3</v>
      </c>
      <c r="X36" s="21">
        <v>1</v>
      </c>
      <c r="Y36" s="21">
        <v>1</v>
      </c>
      <c r="Z36" s="30">
        <v>2583</v>
      </c>
      <c r="AA36" s="37">
        <v>11324463057.17</v>
      </c>
      <c r="AB36" s="9"/>
      <c r="AC36" s="88"/>
      <c r="AD36" s="88"/>
      <c r="AE36" s="88"/>
      <c r="AF36" s="11"/>
      <c r="AG36" s="12"/>
      <c r="AH36" s="12"/>
      <c r="AI36" s="12"/>
      <c r="AJ36" s="13"/>
      <c r="AK36" s="11"/>
      <c r="AL36" s="12"/>
      <c r="AM36" s="12"/>
      <c r="AN36" s="12"/>
      <c r="AO36" s="13"/>
      <c r="AP36" s="11"/>
      <c r="AQ36" s="12"/>
      <c r="AR36" s="12"/>
      <c r="AS36" s="12"/>
      <c r="AT36" s="13"/>
    </row>
    <row r="37" spans="1:46" ht="16.5" customHeight="1" x14ac:dyDescent="0.3">
      <c r="A37" s="19">
        <v>32</v>
      </c>
      <c r="B37" s="20" t="s">
        <v>34</v>
      </c>
      <c r="C37" s="20" t="s">
        <v>81</v>
      </c>
      <c r="D37" s="21"/>
      <c r="E37" s="21"/>
      <c r="F37" s="21">
        <v>539685736.00999999</v>
      </c>
      <c r="G37" s="21"/>
      <c r="H37" s="36"/>
      <c r="I37" s="21">
        <v>6380140.6500000004</v>
      </c>
      <c r="J37" s="21">
        <v>539685736.00999999</v>
      </c>
      <c r="K37" s="23">
        <v>-1138681.32</v>
      </c>
      <c r="L37" s="35">
        <v>1214117.32</v>
      </c>
      <c r="M37" s="21">
        <v>546065876.66999996</v>
      </c>
      <c r="N37" s="21">
        <v>-17234849.210000001</v>
      </c>
      <c r="O37" s="179">
        <v>535282516.13</v>
      </c>
      <c r="P37" s="26">
        <f t="shared" si="7"/>
        <v>7.5358143637927573E-4</v>
      </c>
      <c r="Q37" s="42">
        <v>528831027.44999999</v>
      </c>
      <c r="R37" s="26">
        <f t="shared" si="8"/>
        <v>9.0469915638513251E-4</v>
      </c>
      <c r="S37" s="27">
        <f t="shared" si="9"/>
        <v>-1.2052492815650238E-2</v>
      </c>
      <c r="T37" s="28">
        <f t="shared" si="10"/>
        <v>-2.153204446968007E-3</v>
      </c>
      <c r="U37" s="28">
        <f t="shared" si="11"/>
        <v>2.2958511452219822E-3</v>
      </c>
      <c r="V37" s="29">
        <f t="shared" si="12"/>
        <v>100.55966832658982</v>
      </c>
      <c r="W37" s="29">
        <f t="shared" si="13"/>
        <v>0.23087002969074394</v>
      </c>
      <c r="X37" s="36">
        <v>100</v>
      </c>
      <c r="Y37" s="36">
        <v>100</v>
      </c>
      <c r="Z37" s="30">
        <v>574</v>
      </c>
      <c r="AA37" s="37">
        <v>5258878</v>
      </c>
      <c r="AB37" s="18"/>
      <c r="AC37" s="10"/>
      <c r="AD37" s="10"/>
      <c r="AE37" s="10"/>
      <c r="AF37" s="11"/>
      <c r="AG37" s="12"/>
      <c r="AH37" s="12"/>
      <c r="AI37" s="12"/>
      <c r="AJ37" s="13"/>
      <c r="AK37" s="11"/>
      <c r="AL37" s="12"/>
      <c r="AM37" s="12"/>
      <c r="AN37" s="12"/>
      <c r="AO37" s="13"/>
      <c r="AP37" s="11"/>
      <c r="AQ37" s="12"/>
      <c r="AR37" s="12"/>
      <c r="AS37" s="12"/>
      <c r="AT37" s="13"/>
    </row>
    <row r="38" spans="1:46" ht="16.5" customHeight="1" x14ac:dyDescent="0.3">
      <c r="A38" s="19">
        <v>33</v>
      </c>
      <c r="B38" s="20" t="s">
        <v>28</v>
      </c>
      <c r="C38" s="20" t="s">
        <v>82</v>
      </c>
      <c r="D38" s="21"/>
      <c r="E38" s="21"/>
      <c r="F38" s="21">
        <v>9314941070.7900009</v>
      </c>
      <c r="G38" s="21"/>
      <c r="H38" s="21"/>
      <c r="I38" s="83">
        <v>1138405.9099999999</v>
      </c>
      <c r="J38" s="21">
        <v>9316079476.7000008</v>
      </c>
      <c r="K38" s="21">
        <v>9782766.9000000004</v>
      </c>
      <c r="L38" s="35">
        <v>19301431.170000002</v>
      </c>
      <c r="M38" s="21">
        <v>9281681854.9500008</v>
      </c>
      <c r="N38" s="21">
        <v>-31718511.93</v>
      </c>
      <c r="O38" s="179">
        <v>9932265307.6499996</v>
      </c>
      <c r="P38" s="26">
        <f t="shared" si="7"/>
        <v>1.3982841829306389E-2</v>
      </c>
      <c r="Q38" s="42">
        <v>9249963343.0200005</v>
      </c>
      <c r="R38" s="26">
        <f t="shared" si="8"/>
        <v>1.5824400609351186E-2</v>
      </c>
      <c r="S38" s="27">
        <f t="shared" si="9"/>
        <v>-6.869550334146618E-2</v>
      </c>
      <c r="T38" s="28">
        <f t="shared" si="10"/>
        <v>1.057600612804812E-3</v>
      </c>
      <c r="U38" s="28">
        <f t="shared" si="11"/>
        <v>2.0866494767857449E-3</v>
      </c>
      <c r="V38" s="29">
        <f t="shared" si="12"/>
        <v>0.9969481040736814</v>
      </c>
      <c r="W38" s="29">
        <f t="shared" si="13"/>
        <v>2.0802812397478876E-3</v>
      </c>
      <c r="X38" s="21">
        <v>1</v>
      </c>
      <c r="Y38" s="21">
        <v>1</v>
      </c>
      <c r="Z38" s="30">
        <v>916</v>
      </c>
      <c r="AA38" s="37">
        <v>9278279687</v>
      </c>
      <c r="AB38" s="18"/>
      <c r="AC38" s="10"/>
      <c r="AD38" s="10"/>
      <c r="AE38" s="10"/>
      <c r="AF38" s="11"/>
      <c r="AG38" s="12"/>
      <c r="AH38" s="12"/>
      <c r="AI38" s="12"/>
      <c r="AJ38" s="13"/>
      <c r="AK38" s="11"/>
      <c r="AL38" s="12"/>
      <c r="AM38" s="12"/>
      <c r="AN38" s="12"/>
      <c r="AO38" s="13"/>
      <c r="AP38" s="11"/>
      <c r="AQ38" s="12"/>
      <c r="AR38" s="12"/>
      <c r="AS38" s="12"/>
      <c r="AT38" s="13"/>
    </row>
    <row r="39" spans="1:46" ht="16.5" customHeight="1" x14ac:dyDescent="0.3">
      <c r="A39" s="19">
        <v>34</v>
      </c>
      <c r="B39" s="20" t="s">
        <v>83</v>
      </c>
      <c r="C39" s="20" t="s">
        <v>84</v>
      </c>
      <c r="D39" s="21"/>
      <c r="E39" s="21"/>
      <c r="F39" s="23">
        <v>449948233.26999998</v>
      </c>
      <c r="G39" s="21"/>
      <c r="H39" s="21"/>
      <c r="I39" s="21">
        <v>329627173.54000002</v>
      </c>
      <c r="J39" s="89">
        <v>772902485.89999998</v>
      </c>
      <c r="K39" s="89">
        <v>368392.31</v>
      </c>
      <c r="L39" s="49">
        <v>1432403.07</v>
      </c>
      <c r="M39" s="23">
        <v>795111511.11000001</v>
      </c>
      <c r="N39" s="89">
        <v>4680529.6500000004</v>
      </c>
      <c r="O39" s="179">
        <v>769613878.03999996</v>
      </c>
      <c r="P39" s="26">
        <f t="shared" si="7"/>
        <v>1.0834778162826372E-3</v>
      </c>
      <c r="Q39" s="42">
        <v>790430981.88999999</v>
      </c>
      <c r="R39" s="26">
        <f t="shared" si="8"/>
        <v>1.3522320086715536E-3</v>
      </c>
      <c r="S39" s="27">
        <f t="shared" si="9"/>
        <v>2.7048763599502132E-2</v>
      </c>
      <c r="T39" s="28">
        <f t="shared" si="10"/>
        <v>4.6606511946069843E-4</v>
      </c>
      <c r="U39" s="28">
        <f t="shared" si="11"/>
        <v>1.8121798143273435E-3</v>
      </c>
      <c r="V39" s="29">
        <f t="shared" si="12"/>
        <v>9.9995504159999076</v>
      </c>
      <c r="W39" s="29">
        <f t="shared" si="13"/>
        <v>1.8120983416223625E-2</v>
      </c>
      <c r="X39" s="21">
        <v>10</v>
      </c>
      <c r="Y39" s="21">
        <v>10</v>
      </c>
      <c r="Z39" s="30">
        <v>277</v>
      </c>
      <c r="AA39" s="31">
        <v>79046652</v>
      </c>
      <c r="AB39" s="18"/>
      <c r="AC39" s="10"/>
      <c r="AD39" s="10"/>
      <c r="AE39" s="10"/>
      <c r="AF39" s="11"/>
      <c r="AG39" s="12"/>
      <c r="AH39" s="12"/>
      <c r="AI39" s="12"/>
      <c r="AJ39" s="13"/>
      <c r="AK39" s="11"/>
      <c r="AL39" s="12"/>
      <c r="AM39" s="12"/>
      <c r="AN39" s="12"/>
      <c r="AO39" s="13"/>
      <c r="AP39" s="11"/>
      <c r="AQ39" s="12"/>
      <c r="AR39" s="12"/>
      <c r="AS39" s="12"/>
      <c r="AT39" s="13"/>
    </row>
    <row r="40" spans="1:46" ht="16.5" customHeight="1" x14ac:dyDescent="0.3">
      <c r="A40" s="19">
        <v>35</v>
      </c>
      <c r="B40" s="20" t="s">
        <v>85</v>
      </c>
      <c r="C40" s="20" t="s">
        <v>86</v>
      </c>
      <c r="D40" s="21"/>
      <c r="E40" s="21"/>
      <c r="F40" s="21">
        <v>731335276.11000001</v>
      </c>
      <c r="G40" s="21"/>
      <c r="H40" s="21"/>
      <c r="I40" s="21">
        <v>221578765.96000001</v>
      </c>
      <c r="J40" s="21">
        <v>767345270.27999997</v>
      </c>
      <c r="K40" s="21">
        <v>1075403.18</v>
      </c>
      <c r="L40" s="35">
        <v>650753.71</v>
      </c>
      <c r="M40" s="21">
        <v>989026975.08000004</v>
      </c>
      <c r="N40" s="21">
        <v>2940327.32</v>
      </c>
      <c r="O40" s="179">
        <v>1033575487.55</v>
      </c>
      <c r="P40" s="26">
        <f t="shared" si="7"/>
        <v>1.4550882516124956E-3</v>
      </c>
      <c r="Q40" s="42">
        <v>986086647.75999999</v>
      </c>
      <c r="R40" s="26">
        <f t="shared" si="8"/>
        <v>1.6869504852104443E-3</v>
      </c>
      <c r="S40" s="27">
        <f t="shared" si="9"/>
        <v>-4.5946174577502892E-2</v>
      </c>
      <c r="T40" s="28">
        <f t="shared" si="10"/>
        <v>1.090576758586978E-3</v>
      </c>
      <c r="U40" s="28">
        <f t="shared" si="11"/>
        <v>6.5993562683183649E-4</v>
      </c>
      <c r="V40" s="29">
        <f t="shared" si="12"/>
        <v>1.0021354773715374</v>
      </c>
      <c r="W40" s="29">
        <f t="shared" si="13"/>
        <v>6.6134490442960729E-4</v>
      </c>
      <c r="X40" s="21">
        <v>1</v>
      </c>
      <c r="Y40" s="21">
        <v>1</v>
      </c>
      <c r="Z40" s="30">
        <v>190</v>
      </c>
      <c r="AA40" s="37">
        <v>983985369.26999998</v>
      </c>
      <c r="AB40" s="18"/>
      <c r="AC40" s="10"/>
      <c r="AD40" s="10"/>
      <c r="AE40" s="10"/>
      <c r="AF40" s="11"/>
      <c r="AG40" s="12"/>
      <c r="AH40" s="12"/>
      <c r="AI40" s="12"/>
      <c r="AJ40" s="13"/>
      <c r="AK40" s="11"/>
      <c r="AL40" s="12"/>
      <c r="AM40" s="12"/>
      <c r="AN40" s="12"/>
      <c r="AO40" s="13"/>
      <c r="AP40" s="11"/>
      <c r="AQ40" s="12"/>
      <c r="AR40" s="12"/>
      <c r="AS40" s="12"/>
      <c r="AT40" s="13"/>
    </row>
    <row r="41" spans="1:46" ht="16.5" customHeight="1" x14ac:dyDescent="0.3">
      <c r="A41" s="19">
        <v>36</v>
      </c>
      <c r="B41" s="20" t="s">
        <v>87</v>
      </c>
      <c r="C41" s="20" t="s">
        <v>88</v>
      </c>
      <c r="D41" s="21"/>
      <c r="E41" s="21"/>
      <c r="F41" s="21">
        <v>5506991039.8500004</v>
      </c>
      <c r="G41" s="21"/>
      <c r="H41" s="21"/>
      <c r="I41" s="21">
        <v>118394324.47</v>
      </c>
      <c r="J41" s="21">
        <v>5506991039.8500004</v>
      </c>
      <c r="K41" s="21">
        <v>3520765.97</v>
      </c>
      <c r="L41" s="35">
        <v>9046276.2899999991</v>
      </c>
      <c r="M41" s="21">
        <v>5625385364.3199997</v>
      </c>
      <c r="N41" s="21">
        <v>75244549.060000002</v>
      </c>
      <c r="O41" s="182">
        <v>6389608956.5299997</v>
      </c>
      <c r="P41" s="26">
        <f t="shared" si="7"/>
        <v>8.9954193351504085E-3</v>
      </c>
      <c r="Q41" s="90">
        <v>5550140815.2600002</v>
      </c>
      <c r="R41" s="26">
        <f t="shared" si="8"/>
        <v>9.4949188923283429E-3</v>
      </c>
      <c r="S41" s="27">
        <f t="shared" si="9"/>
        <v>-0.13138020604720838</v>
      </c>
      <c r="T41" s="28">
        <f t="shared" si="10"/>
        <v>6.3435615188712428E-4</v>
      </c>
      <c r="U41" s="28">
        <f t="shared" si="11"/>
        <v>1.6299183374100068E-3</v>
      </c>
      <c r="V41" s="29">
        <f t="shared" si="12"/>
        <v>99.846795047580628</v>
      </c>
      <c r="W41" s="29">
        <f t="shared" si="13"/>
        <v>0.16274212217967032</v>
      </c>
      <c r="X41" s="21">
        <v>100</v>
      </c>
      <c r="Y41" s="21">
        <v>100</v>
      </c>
      <c r="Z41" s="30">
        <v>762</v>
      </c>
      <c r="AA41" s="37">
        <v>55586569.530000001</v>
      </c>
      <c r="AB41" s="64"/>
      <c r="AC41" s="39"/>
      <c r="AD41" s="39"/>
      <c r="AE41" s="39"/>
      <c r="AF41" s="11"/>
      <c r="AG41" s="12"/>
      <c r="AH41" s="12"/>
      <c r="AI41" s="12"/>
      <c r="AJ41" s="13"/>
      <c r="AK41" s="11"/>
      <c r="AL41" s="12"/>
      <c r="AM41" s="12"/>
      <c r="AN41" s="12"/>
      <c r="AO41" s="13"/>
      <c r="AP41" s="11"/>
      <c r="AQ41" s="12"/>
      <c r="AR41" s="12"/>
      <c r="AS41" s="12"/>
      <c r="AT41" s="13"/>
    </row>
    <row r="42" spans="1:46" ht="16.5" customHeight="1" x14ac:dyDescent="0.3">
      <c r="A42" s="19">
        <v>37</v>
      </c>
      <c r="B42" s="20" t="s">
        <v>89</v>
      </c>
      <c r="C42" s="20" t="s">
        <v>90</v>
      </c>
      <c r="D42" s="21"/>
      <c r="E42" s="21"/>
      <c r="F42" s="21">
        <v>350400069.51999998</v>
      </c>
      <c r="G42" s="21"/>
      <c r="H42" s="21"/>
      <c r="I42" s="21">
        <v>193564138.87</v>
      </c>
      <c r="J42" s="21">
        <v>350400069.51999998</v>
      </c>
      <c r="K42" s="21">
        <v>745488.39</v>
      </c>
      <c r="L42" s="35">
        <v>1282377.57</v>
      </c>
      <c r="M42" s="21">
        <v>543964208.38999999</v>
      </c>
      <c r="N42" s="21">
        <v>6429428.29</v>
      </c>
      <c r="O42" s="179">
        <v>660735527.34000003</v>
      </c>
      <c r="P42" s="26">
        <f t="shared" si="7"/>
        <v>9.3019669568054767E-4</v>
      </c>
      <c r="Q42" s="42">
        <v>537534780.10000002</v>
      </c>
      <c r="R42" s="26">
        <f t="shared" si="8"/>
        <v>9.1958912552671127E-4</v>
      </c>
      <c r="S42" s="27">
        <f t="shared" si="9"/>
        <v>-0.18646000122921133</v>
      </c>
      <c r="T42" s="28">
        <f t="shared" si="10"/>
        <v>1.3868654040605772E-3</v>
      </c>
      <c r="U42" s="28">
        <f t="shared" si="11"/>
        <v>2.3856643653112708E-3</v>
      </c>
      <c r="V42" s="29">
        <f t="shared" si="12"/>
        <v>1.0224814672007789</v>
      </c>
      <c r="W42" s="29">
        <f t="shared" si="13"/>
        <v>2.4392976004920836E-3</v>
      </c>
      <c r="X42" s="21">
        <v>1</v>
      </c>
      <c r="Y42" s="21">
        <v>1</v>
      </c>
      <c r="Z42" s="30">
        <v>427</v>
      </c>
      <c r="AA42" s="37">
        <v>525715915</v>
      </c>
      <c r="AB42" s="77"/>
      <c r="AC42" s="45"/>
      <c r="AD42" s="45"/>
      <c r="AE42" s="46"/>
      <c r="AF42" s="11"/>
      <c r="AG42" s="12"/>
      <c r="AH42" s="12"/>
      <c r="AI42" s="12"/>
      <c r="AJ42" s="13"/>
      <c r="AK42" s="11"/>
      <c r="AL42" s="12"/>
      <c r="AM42" s="12"/>
      <c r="AN42" s="12"/>
      <c r="AO42" s="13"/>
      <c r="AP42" s="11"/>
      <c r="AQ42" s="12"/>
      <c r="AR42" s="12"/>
      <c r="AS42" s="12"/>
      <c r="AT42" s="13"/>
    </row>
    <row r="43" spans="1:46" ht="16.5" customHeight="1" x14ac:dyDescent="0.3">
      <c r="A43" s="19">
        <v>38</v>
      </c>
      <c r="B43" s="20" t="s">
        <v>53</v>
      </c>
      <c r="C43" s="20" t="s">
        <v>91</v>
      </c>
      <c r="D43" s="21"/>
      <c r="E43" s="21"/>
      <c r="F43" s="21">
        <v>252808181.44</v>
      </c>
      <c r="G43" s="21"/>
      <c r="H43" s="21"/>
      <c r="I43" s="21">
        <v>997444.94</v>
      </c>
      <c r="J43" s="21">
        <v>252808181.44</v>
      </c>
      <c r="K43" s="21">
        <v>131732.04</v>
      </c>
      <c r="L43" s="35">
        <v>234007.31</v>
      </c>
      <c r="M43" s="23">
        <v>253805626.38</v>
      </c>
      <c r="N43" s="23">
        <v>131732.04</v>
      </c>
      <c r="O43" s="179">
        <v>260816243.40000001</v>
      </c>
      <c r="P43" s="26">
        <f t="shared" si="7"/>
        <v>3.671823259863117E-4</v>
      </c>
      <c r="Q43" s="42">
        <v>253673894.34</v>
      </c>
      <c r="R43" s="26">
        <f t="shared" si="8"/>
        <v>4.3397332284560007E-4</v>
      </c>
      <c r="S43" s="27">
        <f t="shared" si="9"/>
        <v>-2.7384602150895034E-2</v>
      </c>
      <c r="T43" s="28">
        <f t="shared" si="10"/>
        <v>5.1929679379400029E-4</v>
      </c>
      <c r="U43" s="28">
        <f t="shared" si="11"/>
        <v>9.2247296714875672E-4</v>
      </c>
      <c r="V43" s="29">
        <f t="shared" si="12"/>
        <v>97.107549164779755</v>
      </c>
      <c r="W43" s="29">
        <f t="shared" si="13"/>
        <v>8.957908901057815E-2</v>
      </c>
      <c r="X43" s="21">
        <v>100</v>
      </c>
      <c r="Y43" s="21">
        <v>100</v>
      </c>
      <c r="Z43" s="30">
        <v>424</v>
      </c>
      <c r="AA43" s="31">
        <v>2612298.39</v>
      </c>
      <c r="AB43" s="91"/>
      <c r="AC43" s="86"/>
      <c r="AD43" s="86"/>
      <c r="AE43" s="86"/>
      <c r="AF43" s="11"/>
      <c r="AG43" s="12"/>
      <c r="AH43" s="12"/>
      <c r="AI43" s="12"/>
      <c r="AJ43" s="13"/>
      <c r="AK43" s="11"/>
      <c r="AL43" s="12"/>
      <c r="AM43" s="12"/>
      <c r="AN43" s="12"/>
      <c r="AO43" s="13"/>
      <c r="AP43" s="11"/>
      <c r="AQ43" s="12"/>
      <c r="AR43" s="12"/>
      <c r="AS43" s="12"/>
      <c r="AT43" s="13"/>
    </row>
    <row r="44" spans="1:46" ht="16.5" customHeight="1" x14ac:dyDescent="0.3">
      <c r="A44" s="19">
        <v>39</v>
      </c>
      <c r="B44" s="20" t="s">
        <v>92</v>
      </c>
      <c r="C44" s="20" t="s">
        <v>93</v>
      </c>
      <c r="D44" s="21"/>
      <c r="E44" s="21"/>
      <c r="F44" s="92">
        <v>69537543.609999999</v>
      </c>
      <c r="G44" s="21"/>
      <c r="H44" s="21"/>
      <c r="I44" s="93">
        <v>6990752.1200000001</v>
      </c>
      <c r="J44" s="92">
        <v>69537543.609999999</v>
      </c>
      <c r="K44" s="40">
        <v>-33920.81</v>
      </c>
      <c r="L44" s="94">
        <v>257285.38</v>
      </c>
      <c r="M44" s="95">
        <v>76706617.189999998</v>
      </c>
      <c r="N44" s="95">
        <v>73661424.680000007</v>
      </c>
      <c r="O44" s="179">
        <v>62942741.630000003</v>
      </c>
      <c r="P44" s="26">
        <f t="shared" si="7"/>
        <v>8.8612051053177824E-5</v>
      </c>
      <c r="Q44" s="96">
        <v>75214417.040000007</v>
      </c>
      <c r="R44" s="26">
        <f t="shared" si="8"/>
        <v>1.2867327390415117E-4</v>
      </c>
      <c r="S44" s="27">
        <f t="shared" si="9"/>
        <v>0.19496569568159758</v>
      </c>
      <c r="T44" s="28">
        <f t="shared" si="10"/>
        <v>-4.5098813944087967E-4</v>
      </c>
      <c r="U44" s="28">
        <f t="shared" si="11"/>
        <v>3.4206923369913549E-3</v>
      </c>
      <c r="V44" s="29">
        <f t="shared" si="12"/>
        <v>1.0210828444704472</v>
      </c>
      <c r="W44" s="29">
        <f t="shared" si="13"/>
        <v>3.4928102615133941E-3</v>
      </c>
      <c r="X44" s="21">
        <v>1</v>
      </c>
      <c r="Y44" s="21">
        <v>1</v>
      </c>
      <c r="Z44" s="36">
        <v>36</v>
      </c>
      <c r="AA44" s="97">
        <v>73661424.680000007</v>
      </c>
      <c r="AB44" s="9"/>
      <c r="AC44" s="88"/>
      <c r="AD44" s="88"/>
      <c r="AE44" s="88"/>
      <c r="AF44" s="11"/>
      <c r="AG44" s="12"/>
      <c r="AH44" s="12"/>
      <c r="AI44" s="12"/>
      <c r="AJ44" s="13"/>
      <c r="AK44" s="11"/>
      <c r="AL44" s="12"/>
      <c r="AM44" s="12"/>
      <c r="AN44" s="12"/>
      <c r="AO44" s="13"/>
      <c r="AP44" s="11"/>
      <c r="AQ44" s="12"/>
      <c r="AR44" s="12"/>
      <c r="AS44" s="12"/>
      <c r="AT44" s="13"/>
    </row>
    <row r="45" spans="1:46" ht="16.5" customHeight="1" x14ac:dyDescent="0.3">
      <c r="A45" s="19">
        <v>40</v>
      </c>
      <c r="B45" s="20" t="s">
        <v>94</v>
      </c>
      <c r="C45" s="98" t="s">
        <v>95</v>
      </c>
      <c r="D45" s="21"/>
      <c r="E45" s="21"/>
      <c r="F45" s="23">
        <v>923735915.25</v>
      </c>
      <c r="G45" s="21"/>
      <c r="H45" s="21"/>
      <c r="I45" s="23">
        <v>920293238.71000004</v>
      </c>
      <c r="J45" s="23">
        <v>1242369909.03</v>
      </c>
      <c r="K45" s="23">
        <v>1257636.8600000001</v>
      </c>
      <c r="L45" s="49">
        <v>816283.38</v>
      </c>
      <c r="M45" s="23">
        <v>2162663147.73</v>
      </c>
      <c r="N45" s="23">
        <v>3231603.25</v>
      </c>
      <c r="O45" s="179">
        <v>1826615260.5</v>
      </c>
      <c r="P45" s="26">
        <f t="shared" si="7"/>
        <v>2.5715455114651907E-3</v>
      </c>
      <c r="Q45" s="42">
        <v>2159431544.48</v>
      </c>
      <c r="R45" s="26">
        <f t="shared" si="8"/>
        <v>3.6942535425405093E-3</v>
      </c>
      <c r="S45" s="27">
        <f t="shared" si="9"/>
        <v>0.18220382320078621</v>
      </c>
      <c r="T45" s="28">
        <f t="shared" si="10"/>
        <v>5.8239255752969205E-4</v>
      </c>
      <c r="U45" s="28">
        <f t="shared" si="11"/>
        <v>3.7800845416313688E-4</v>
      </c>
      <c r="V45" s="29">
        <f t="shared" si="12"/>
        <v>1.0009911449808324</v>
      </c>
      <c r="W45" s="29">
        <f t="shared" si="13"/>
        <v>3.7838311534519286E-4</v>
      </c>
      <c r="X45" s="21">
        <v>1</v>
      </c>
      <c r="Y45" s="21">
        <v>1</v>
      </c>
      <c r="Z45" s="30">
        <v>22</v>
      </c>
      <c r="AA45" s="31">
        <v>2157293354</v>
      </c>
      <c r="AB45" s="9"/>
      <c r="AC45" s="88"/>
      <c r="AD45" s="88"/>
      <c r="AE45" s="88"/>
      <c r="AF45" s="11"/>
      <c r="AG45" s="12"/>
      <c r="AH45" s="12"/>
      <c r="AI45" s="12"/>
      <c r="AJ45" s="13"/>
      <c r="AK45" s="11"/>
      <c r="AL45" s="12"/>
      <c r="AM45" s="12"/>
      <c r="AN45" s="12"/>
      <c r="AO45" s="13"/>
      <c r="AP45" s="11"/>
      <c r="AQ45" s="12"/>
      <c r="AR45" s="12"/>
      <c r="AS45" s="12"/>
      <c r="AT45" s="13"/>
    </row>
    <row r="46" spans="1:46" ht="16.5" customHeight="1" x14ac:dyDescent="0.3">
      <c r="A46" s="19">
        <v>41</v>
      </c>
      <c r="B46" s="33" t="s">
        <v>96</v>
      </c>
      <c r="C46" s="20" t="s">
        <v>97</v>
      </c>
      <c r="D46" s="21"/>
      <c r="E46" s="21"/>
      <c r="F46" s="23">
        <v>77020175.650000006</v>
      </c>
      <c r="G46" s="21"/>
      <c r="H46" s="21"/>
      <c r="I46" s="23">
        <v>55598546.640000001</v>
      </c>
      <c r="J46" s="23"/>
      <c r="K46" s="23">
        <v>55331.82</v>
      </c>
      <c r="L46" s="35">
        <v>122592.57</v>
      </c>
      <c r="M46" s="23">
        <v>136426867.28999999</v>
      </c>
      <c r="N46" s="23">
        <v>3013633.02</v>
      </c>
      <c r="O46" s="179">
        <v>138332890.19</v>
      </c>
      <c r="P46" s="26">
        <f t="shared" si="7"/>
        <v>1.9474781063568236E-4</v>
      </c>
      <c r="Q46" s="42">
        <v>133413234.27</v>
      </c>
      <c r="R46" s="26">
        <f t="shared" si="8"/>
        <v>2.2823706293612452E-4</v>
      </c>
      <c r="S46" s="27">
        <f t="shared" si="9"/>
        <v>-3.5563891661938546E-2</v>
      </c>
      <c r="T46" s="28">
        <f t="shared" si="10"/>
        <v>4.1474011407309242E-4</v>
      </c>
      <c r="U46" s="28">
        <f t="shared" si="11"/>
        <v>9.1889362154206331E-4</v>
      </c>
      <c r="V46" s="29">
        <f t="shared" si="12"/>
        <v>1.0001741829972262</v>
      </c>
      <c r="W46" s="29">
        <f t="shared" si="13"/>
        <v>9.190536771871955E-4</v>
      </c>
      <c r="X46" s="21">
        <v>1</v>
      </c>
      <c r="Y46" s="21">
        <v>1</v>
      </c>
      <c r="Z46" s="30">
        <v>12</v>
      </c>
      <c r="AA46" s="31">
        <v>133390000</v>
      </c>
      <c r="AB46" s="9"/>
      <c r="AC46" s="88"/>
      <c r="AD46" s="88"/>
      <c r="AE46" s="88"/>
      <c r="AF46" s="11"/>
      <c r="AG46" s="12"/>
      <c r="AH46" s="12"/>
      <c r="AI46" s="12"/>
      <c r="AJ46" s="13"/>
      <c r="AK46" s="11"/>
      <c r="AL46" s="12"/>
      <c r="AM46" s="12"/>
      <c r="AN46" s="12"/>
      <c r="AO46" s="13"/>
      <c r="AP46" s="11"/>
      <c r="AQ46" s="12"/>
      <c r="AR46" s="12"/>
      <c r="AS46" s="12"/>
      <c r="AT46" s="13"/>
    </row>
    <row r="47" spans="1:46" ht="16.5" customHeight="1" x14ac:dyDescent="0.3">
      <c r="A47" s="99" t="s">
        <v>98</v>
      </c>
      <c r="B47" s="100"/>
      <c r="C47" s="67" t="s">
        <v>55</v>
      </c>
      <c r="D47" s="68"/>
      <c r="E47" s="68"/>
      <c r="F47" s="68"/>
      <c r="G47" s="68"/>
      <c r="H47" s="68"/>
      <c r="I47" s="68"/>
      <c r="J47" s="68"/>
      <c r="K47" s="68"/>
      <c r="L47" s="69"/>
      <c r="M47" s="68"/>
      <c r="N47" s="68"/>
      <c r="O47" s="181">
        <f>SUM(O21:O46)</f>
        <v>710318076174.84033</v>
      </c>
      <c r="P47" s="71">
        <f>(O47/$O$124)</f>
        <v>0.46990690803342988</v>
      </c>
      <c r="Q47" s="70">
        <f>SUM(Q21:Q46)</f>
        <v>584537991129.58984</v>
      </c>
      <c r="R47" s="71">
        <f>(Q47/$Q$124)</f>
        <v>0.41151996462615414</v>
      </c>
      <c r="S47" s="72">
        <f t="shared" si="9"/>
        <v>-0.17707572039077676</v>
      </c>
      <c r="T47" s="73"/>
      <c r="U47" s="73"/>
      <c r="V47" s="74"/>
      <c r="W47" s="74"/>
      <c r="X47" s="68"/>
      <c r="Y47" s="68"/>
      <c r="Z47" s="75">
        <f>SUM(Z21:Z46)</f>
        <v>232567</v>
      </c>
      <c r="AA47" s="76"/>
      <c r="AB47" s="18"/>
      <c r="AC47" s="10"/>
      <c r="AD47" s="10"/>
      <c r="AE47" s="10"/>
      <c r="AF47" s="11"/>
      <c r="AG47" s="12"/>
      <c r="AH47" s="12"/>
      <c r="AI47" s="12"/>
      <c r="AJ47" s="13"/>
      <c r="AK47" s="11"/>
      <c r="AL47" s="12"/>
      <c r="AM47" s="12"/>
      <c r="AN47" s="12"/>
      <c r="AO47" s="13"/>
      <c r="AP47" s="11"/>
      <c r="AQ47" s="12"/>
      <c r="AR47" s="12"/>
      <c r="AS47" s="12"/>
      <c r="AT47" s="13"/>
    </row>
    <row r="48" spans="1:46" ht="16.5" customHeight="1" x14ac:dyDescent="0.3">
      <c r="A48" s="101"/>
      <c r="B48" s="102"/>
      <c r="C48" s="103" t="s">
        <v>99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27"/>
      <c r="Q48" s="104"/>
      <c r="R48" s="27"/>
      <c r="S48" s="27"/>
      <c r="T48" s="105"/>
      <c r="U48" s="105"/>
      <c r="V48" s="106"/>
      <c r="W48" s="106"/>
      <c r="X48" s="104"/>
      <c r="Y48" s="104"/>
      <c r="Z48" s="104"/>
      <c r="AA48" s="107"/>
      <c r="AB48" s="18"/>
      <c r="AC48" s="10"/>
      <c r="AD48" s="10"/>
      <c r="AE48" s="10"/>
      <c r="AF48" s="11"/>
      <c r="AG48" s="12"/>
      <c r="AH48" s="12"/>
      <c r="AI48" s="12"/>
      <c r="AJ48" s="13"/>
      <c r="AK48" s="11"/>
      <c r="AL48" s="12"/>
      <c r="AM48" s="12"/>
      <c r="AN48" s="12"/>
      <c r="AO48" s="13"/>
      <c r="AP48" s="11"/>
      <c r="AQ48" s="12"/>
      <c r="AR48" s="12"/>
      <c r="AS48" s="12"/>
      <c r="AT48" s="13"/>
    </row>
    <row r="49" spans="1:46" ht="16.5" customHeight="1" x14ac:dyDescent="0.3">
      <c r="A49" s="19">
        <v>42</v>
      </c>
      <c r="B49" s="20" t="s">
        <v>26</v>
      </c>
      <c r="C49" s="20" t="s">
        <v>100</v>
      </c>
      <c r="D49" s="21"/>
      <c r="E49" s="21"/>
      <c r="F49" s="21">
        <v>43658312678.519997</v>
      </c>
      <c r="G49" s="21">
        <v>129550563291.52</v>
      </c>
      <c r="H49" s="21"/>
      <c r="I49" s="21">
        <v>2350060959.5999999</v>
      </c>
      <c r="J49" s="21">
        <v>173208875970.04001</v>
      </c>
      <c r="K49" s="21">
        <v>-262666555.84</v>
      </c>
      <c r="L49" s="35">
        <v>735031291.40999997</v>
      </c>
      <c r="M49" s="21">
        <v>175558936929.64001</v>
      </c>
      <c r="N49" s="21">
        <v>-726067619.39999998</v>
      </c>
      <c r="O49" s="179">
        <v>168437994819</v>
      </c>
      <c r="P49" s="26">
        <f t="shared" ref="P49:P55" si="14">(O49/$O$59)</f>
        <v>0.72760872789429487</v>
      </c>
      <c r="Q49" s="42">
        <v>174832869310.23999</v>
      </c>
      <c r="R49" s="26">
        <f t="shared" ref="R49:R55" si="15">(Q49/$Q$59)</f>
        <v>0.68326428552768337</v>
      </c>
      <c r="S49" s="27">
        <f t="shared" ref="S49:S59" si="16">((Q49-O49)/O49)</f>
        <v>3.7965748156238682E-2</v>
      </c>
      <c r="T49" s="28">
        <f t="shared" ref="T49:T58" si="17">(K49/Q49)</f>
        <v>-1.5023865756838869E-3</v>
      </c>
      <c r="U49" s="28">
        <f t="shared" ref="U49:U58" si="18">L49/Q49</f>
        <v>4.2041939499699614E-3</v>
      </c>
      <c r="V49" s="29">
        <f t="shared" ref="V49:V58" si="19">Q49/AA49</f>
        <v>227.68344626368625</v>
      </c>
      <c r="W49" s="29">
        <f t="shared" ref="W49:W58" si="20">L49/AA49</f>
        <v>0.95722536729010066</v>
      </c>
      <c r="X49" s="43">
        <v>227.68</v>
      </c>
      <c r="Y49" s="43">
        <v>227.68</v>
      </c>
      <c r="Z49" s="30">
        <v>6884</v>
      </c>
      <c r="AA49" s="37">
        <v>767876945.73000002</v>
      </c>
      <c r="AB49" s="18"/>
      <c r="AC49" s="10"/>
      <c r="AD49" s="10"/>
      <c r="AE49" s="10"/>
      <c r="AF49" s="11"/>
      <c r="AG49" s="12"/>
      <c r="AH49" s="12"/>
      <c r="AI49" s="12"/>
      <c r="AJ49" s="13"/>
      <c r="AK49" s="11"/>
      <c r="AL49" s="12"/>
      <c r="AM49" s="12"/>
      <c r="AN49" s="12"/>
      <c r="AO49" s="13"/>
      <c r="AP49" s="11"/>
      <c r="AQ49" s="12"/>
      <c r="AR49" s="12"/>
      <c r="AS49" s="12"/>
      <c r="AT49" s="13"/>
    </row>
    <row r="50" spans="1:46" ht="16.5" customHeight="1" x14ac:dyDescent="0.3">
      <c r="A50" s="19">
        <v>43</v>
      </c>
      <c r="B50" s="20" t="s">
        <v>34</v>
      </c>
      <c r="C50" s="20" t="s">
        <v>101</v>
      </c>
      <c r="D50" s="21"/>
      <c r="E50" s="21"/>
      <c r="F50" s="21">
        <v>236047841.00999999</v>
      </c>
      <c r="G50" s="21">
        <v>1168071867.97</v>
      </c>
      <c r="H50" s="21"/>
      <c r="I50" s="21">
        <v>60610996.219999999</v>
      </c>
      <c r="J50" s="21">
        <v>1404119708.98</v>
      </c>
      <c r="K50" s="34">
        <v>2039445.41</v>
      </c>
      <c r="L50" s="35">
        <v>10899817.039999999</v>
      </c>
      <c r="M50" s="21">
        <v>1464730705.2</v>
      </c>
      <c r="N50" s="36">
        <v>-7186645.9900000002</v>
      </c>
      <c r="O50" s="179">
        <v>1707463897.9100001</v>
      </c>
      <c r="P50" s="26">
        <f t="shared" si="14"/>
        <v>7.3758039925537573E-3</v>
      </c>
      <c r="Q50" s="42">
        <v>1457544059.21</v>
      </c>
      <c r="R50" s="26">
        <f t="shared" si="15"/>
        <v>5.696227512425267E-3</v>
      </c>
      <c r="S50" s="27">
        <f t="shared" si="16"/>
        <v>-0.14636903246148356</v>
      </c>
      <c r="T50" s="28">
        <f t="shared" si="17"/>
        <v>1.399234141234396E-3</v>
      </c>
      <c r="U50" s="28">
        <f t="shared" si="18"/>
        <v>7.4782075856477254E-3</v>
      </c>
      <c r="V50" s="29">
        <f t="shared" si="19"/>
        <v>332.83626801786664</v>
      </c>
      <c r="W50" s="29">
        <f t="shared" si="20"/>
        <v>2.4890187042698897</v>
      </c>
      <c r="X50" s="36">
        <v>332.83629999999999</v>
      </c>
      <c r="Y50" s="36">
        <v>332.83629999999999</v>
      </c>
      <c r="Z50" s="30">
        <v>167</v>
      </c>
      <c r="AA50" s="37">
        <v>4379162.3668</v>
      </c>
      <c r="AB50" s="18"/>
      <c r="AC50" s="10"/>
      <c r="AD50" s="10"/>
      <c r="AE50" s="10"/>
      <c r="AF50" s="11"/>
      <c r="AG50" s="12"/>
      <c r="AH50" s="12"/>
      <c r="AI50" s="12"/>
      <c r="AJ50" s="13"/>
      <c r="AK50" s="11"/>
      <c r="AL50" s="12"/>
      <c r="AM50" s="12"/>
      <c r="AN50" s="12"/>
      <c r="AO50" s="13"/>
      <c r="AP50" s="11"/>
      <c r="AQ50" s="12"/>
      <c r="AR50" s="12"/>
      <c r="AS50" s="12"/>
      <c r="AT50" s="13"/>
    </row>
    <row r="51" spans="1:46" ht="16.5" customHeight="1" x14ac:dyDescent="0.3">
      <c r="A51" s="19">
        <v>44</v>
      </c>
      <c r="B51" s="20" t="s">
        <v>40</v>
      </c>
      <c r="C51" s="20" t="s">
        <v>102</v>
      </c>
      <c r="D51" s="21"/>
      <c r="E51" s="21"/>
      <c r="F51" s="21">
        <v>22598499991.869999</v>
      </c>
      <c r="G51" s="21">
        <v>12622879113.58</v>
      </c>
      <c r="H51" s="21"/>
      <c r="I51" s="21">
        <v>3664392.99</v>
      </c>
      <c r="J51" s="21">
        <v>35187084613.629997</v>
      </c>
      <c r="K51" s="21">
        <v>-66339189.5</v>
      </c>
      <c r="L51" s="35">
        <v>366983355.55000001</v>
      </c>
      <c r="M51" s="21">
        <v>35354489257.68</v>
      </c>
      <c r="N51" s="21">
        <v>-167404644.03999999</v>
      </c>
      <c r="O51" s="179">
        <v>17397852444.27</v>
      </c>
      <c r="P51" s="26">
        <f t="shared" si="14"/>
        <v>7.5154238796720785E-2</v>
      </c>
      <c r="Q51" s="42">
        <v>35187084613.629997</v>
      </c>
      <c r="R51" s="26">
        <f t="shared" si="15"/>
        <v>0.13751463510943987</v>
      </c>
      <c r="S51" s="27">
        <f t="shared" si="16"/>
        <v>1.0224958641501123</v>
      </c>
      <c r="T51" s="28">
        <f t="shared" si="17"/>
        <v>-1.8853278192391928E-3</v>
      </c>
      <c r="U51" s="28">
        <f t="shared" si="18"/>
        <v>1.0429490239945769E-2</v>
      </c>
      <c r="V51" s="29">
        <f t="shared" si="19"/>
        <v>1353.1351965061992</v>
      </c>
      <c r="W51" s="29">
        <f t="shared" si="20"/>
        <v>14.112510325288504</v>
      </c>
      <c r="X51" s="21">
        <v>1353.13</v>
      </c>
      <c r="Y51" s="21">
        <v>1353.13</v>
      </c>
      <c r="Z51" s="30">
        <v>1723</v>
      </c>
      <c r="AA51" s="37">
        <v>26004116</v>
      </c>
      <c r="AB51" s="18"/>
      <c r="AC51" s="10"/>
      <c r="AD51" s="10"/>
      <c r="AE51" s="10"/>
      <c r="AF51" s="11"/>
      <c r="AG51" s="12"/>
      <c r="AH51" s="12"/>
      <c r="AI51" s="12"/>
      <c r="AJ51" s="13"/>
      <c r="AK51" s="11"/>
      <c r="AL51" s="12"/>
      <c r="AM51" s="12"/>
      <c r="AN51" s="12"/>
      <c r="AO51" s="13"/>
      <c r="AP51" s="11"/>
      <c r="AQ51" s="12"/>
      <c r="AR51" s="12"/>
      <c r="AS51" s="12"/>
      <c r="AT51" s="13"/>
    </row>
    <row r="52" spans="1:46" ht="15.75" customHeight="1" x14ac:dyDescent="0.3">
      <c r="A52" s="108" t="s">
        <v>103</v>
      </c>
      <c r="B52" s="20" t="s">
        <v>40</v>
      </c>
      <c r="C52" s="20" t="s">
        <v>104</v>
      </c>
      <c r="D52" s="21"/>
      <c r="E52" s="21"/>
      <c r="F52" s="109">
        <v>0</v>
      </c>
      <c r="G52" s="21">
        <v>0</v>
      </c>
      <c r="H52" s="36"/>
      <c r="I52" s="109">
        <v>0</v>
      </c>
      <c r="J52" s="34">
        <v>0</v>
      </c>
      <c r="K52" s="110">
        <v>0</v>
      </c>
      <c r="L52" s="82">
        <v>0</v>
      </c>
      <c r="M52" s="21">
        <v>0</v>
      </c>
      <c r="N52" s="36">
        <v>0</v>
      </c>
      <c r="O52" s="178">
        <v>0</v>
      </c>
      <c r="P52" s="26">
        <f t="shared" si="14"/>
        <v>0</v>
      </c>
      <c r="Q52" s="25">
        <v>0</v>
      </c>
      <c r="R52" s="26">
        <f t="shared" si="15"/>
        <v>0</v>
      </c>
      <c r="S52" s="27" t="e">
        <f t="shared" si="16"/>
        <v>#DIV/0!</v>
      </c>
      <c r="T52" s="28" t="e">
        <f t="shared" si="17"/>
        <v>#DIV/0!</v>
      </c>
      <c r="U52" s="28" t="e">
        <f t="shared" si="18"/>
        <v>#DIV/0!</v>
      </c>
      <c r="V52" s="29" t="e">
        <f t="shared" si="19"/>
        <v>#DIV/0!</v>
      </c>
      <c r="W52" s="29" t="e">
        <f t="shared" si="20"/>
        <v>#DIV/0!</v>
      </c>
      <c r="X52" s="21">
        <v>50537.97</v>
      </c>
      <c r="Y52" s="34">
        <v>50537.97</v>
      </c>
      <c r="Z52" s="30">
        <v>0</v>
      </c>
      <c r="AA52" s="37">
        <v>0</v>
      </c>
      <c r="AB52" s="64"/>
      <c r="AC52" s="39"/>
      <c r="AD52" s="39"/>
      <c r="AE52" s="39"/>
      <c r="AF52" s="11"/>
      <c r="AG52" s="12"/>
      <c r="AH52" s="12"/>
      <c r="AI52" s="12"/>
      <c r="AJ52" s="13"/>
      <c r="AK52" s="11"/>
      <c r="AL52" s="12"/>
      <c r="AM52" s="12"/>
      <c r="AN52" s="12"/>
      <c r="AO52" s="13"/>
      <c r="AP52" s="11"/>
      <c r="AQ52" s="12"/>
      <c r="AR52" s="12"/>
      <c r="AS52" s="12"/>
      <c r="AT52" s="13"/>
    </row>
    <row r="53" spans="1:46" ht="15.75" customHeight="1" x14ac:dyDescent="0.3">
      <c r="A53" s="108" t="s">
        <v>105</v>
      </c>
      <c r="B53" s="20" t="s">
        <v>40</v>
      </c>
      <c r="C53" s="20" t="s">
        <v>106</v>
      </c>
      <c r="D53" s="36"/>
      <c r="E53" s="21"/>
      <c r="F53" s="34">
        <v>1667286772.1099999</v>
      </c>
      <c r="G53" s="21">
        <v>4282229880.0799999</v>
      </c>
      <c r="H53" s="21"/>
      <c r="I53" s="34">
        <v>184714324.09999999</v>
      </c>
      <c r="J53" s="34">
        <v>5990272952.04</v>
      </c>
      <c r="K53" s="34">
        <v>-8043459.7400000002</v>
      </c>
      <c r="L53" s="82">
        <v>23157050</v>
      </c>
      <c r="M53" s="21">
        <v>6041331525.0900002</v>
      </c>
      <c r="N53" s="21">
        <v>-51058573.039999999</v>
      </c>
      <c r="O53" s="178">
        <v>5574687557.6599998</v>
      </c>
      <c r="P53" s="26">
        <f t="shared" si="14"/>
        <v>2.4081213544460949E-2</v>
      </c>
      <c r="Q53" s="25">
        <v>5990272952.04</v>
      </c>
      <c r="R53" s="26">
        <f t="shared" si="15"/>
        <v>2.3410583975651159E-2</v>
      </c>
      <c r="S53" s="27">
        <f t="shared" si="16"/>
        <v>7.4548643324226754E-2</v>
      </c>
      <c r="T53" s="28">
        <f t="shared" si="17"/>
        <v>-1.3427534612192895E-3</v>
      </c>
      <c r="U53" s="28">
        <f t="shared" si="18"/>
        <v>3.8657754305025148E-3</v>
      </c>
      <c r="V53" s="29">
        <f t="shared" si="19"/>
        <v>50529.719248415218</v>
      </c>
      <c r="W53" s="29">
        <f t="shared" si="20"/>
        <v>195.33654718071355</v>
      </c>
      <c r="X53" s="34">
        <v>50464.59</v>
      </c>
      <c r="Y53" s="21">
        <v>50464.59</v>
      </c>
      <c r="Z53" s="30">
        <v>1439</v>
      </c>
      <c r="AA53" s="37">
        <v>118549.5</v>
      </c>
      <c r="AB53" s="77"/>
      <c r="AC53" s="45"/>
      <c r="AD53" s="45"/>
      <c r="AE53" s="46"/>
      <c r="AF53" s="11"/>
      <c r="AG53" s="12"/>
      <c r="AH53" s="12"/>
      <c r="AI53" s="12"/>
      <c r="AJ53" s="13"/>
      <c r="AK53" s="11"/>
      <c r="AL53" s="12"/>
      <c r="AM53" s="12"/>
      <c r="AN53" s="12"/>
      <c r="AO53" s="13"/>
      <c r="AP53" s="11"/>
      <c r="AQ53" s="12"/>
      <c r="AR53" s="12"/>
      <c r="AS53" s="12"/>
      <c r="AT53" s="13"/>
    </row>
    <row r="54" spans="1:46" ht="16.5" customHeight="1" x14ac:dyDescent="0.3">
      <c r="A54" s="19">
        <v>46</v>
      </c>
      <c r="B54" s="20" t="s">
        <v>28</v>
      </c>
      <c r="C54" s="20" t="s">
        <v>107</v>
      </c>
      <c r="D54" s="21"/>
      <c r="E54" s="21"/>
      <c r="F54" s="23">
        <v>264461737.19999999</v>
      </c>
      <c r="G54" s="21">
        <v>4082072225.4000001</v>
      </c>
      <c r="H54" s="21"/>
      <c r="I54" s="21">
        <v>38468798.399999999</v>
      </c>
      <c r="J54" s="21">
        <v>4385002761</v>
      </c>
      <c r="K54" s="21">
        <v>6234348.4000000004</v>
      </c>
      <c r="L54" s="35">
        <v>19132183</v>
      </c>
      <c r="M54" s="23">
        <v>4395035574.1999998</v>
      </c>
      <c r="N54" s="34">
        <v>-48094320</v>
      </c>
      <c r="O54" s="179">
        <v>4118765059.5999999</v>
      </c>
      <c r="P54" s="26">
        <f t="shared" si="14"/>
        <v>1.7792003572183211E-2</v>
      </c>
      <c r="Q54" s="42">
        <v>4346941083.1999998</v>
      </c>
      <c r="R54" s="26">
        <f t="shared" si="15"/>
        <v>1.698827917863167E-2</v>
      </c>
      <c r="S54" s="27">
        <f t="shared" si="16"/>
        <v>5.5399135492850755E-2</v>
      </c>
      <c r="T54" s="28">
        <f t="shared" si="17"/>
        <v>1.4341920630335727E-3</v>
      </c>
      <c r="U54" s="28">
        <f t="shared" si="18"/>
        <v>4.401297978006145E-3</v>
      </c>
      <c r="V54" s="29">
        <f t="shared" si="19"/>
        <v>1.2573450128297499</v>
      </c>
      <c r="W54" s="29">
        <f t="shared" si="20"/>
        <v>5.5339500626236876E-3</v>
      </c>
      <c r="X54" s="21">
        <v>437</v>
      </c>
      <c r="Y54" s="21">
        <v>437</v>
      </c>
      <c r="Z54" s="30">
        <v>113</v>
      </c>
      <c r="AA54" s="37">
        <v>3457238100</v>
      </c>
      <c r="AB54" s="87"/>
      <c r="AC54" s="48"/>
      <c r="AD54" s="48"/>
      <c r="AE54" s="48"/>
      <c r="AF54" s="11"/>
      <c r="AG54" s="12"/>
      <c r="AH54" s="12"/>
      <c r="AI54" s="12"/>
      <c r="AJ54" s="13"/>
      <c r="AK54" s="11"/>
      <c r="AL54" s="12"/>
      <c r="AM54" s="12"/>
      <c r="AN54" s="12"/>
      <c r="AO54" s="13"/>
      <c r="AP54" s="11"/>
      <c r="AQ54" s="12"/>
      <c r="AR54" s="12"/>
      <c r="AS54" s="12"/>
      <c r="AT54" s="13"/>
    </row>
    <row r="55" spans="1:46" ht="16.5" customHeight="1" x14ac:dyDescent="0.3">
      <c r="A55" s="19">
        <v>47</v>
      </c>
      <c r="B55" s="20" t="s">
        <v>36</v>
      </c>
      <c r="C55" s="20" t="s">
        <v>108</v>
      </c>
      <c r="D55" s="56"/>
      <c r="E55" s="56"/>
      <c r="F55" s="109"/>
      <c r="G55" s="83">
        <v>24602708220</v>
      </c>
      <c r="H55" s="56"/>
      <c r="I55" s="34">
        <v>3259170700</v>
      </c>
      <c r="J55" s="21">
        <v>24602708220</v>
      </c>
      <c r="K55" s="34">
        <v>-39008520</v>
      </c>
      <c r="L55" s="82">
        <v>149251840</v>
      </c>
      <c r="M55" s="21">
        <v>27861878540</v>
      </c>
      <c r="N55" s="34">
        <v>-230932840</v>
      </c>
      <c r="O55" s="178">
        <v>27799408820</v>
      </c>
      <c r="P55" s="26">
        <f t="shared" si="14"/>
        <v>0.12008628165794337</v>
      </c>
      <c r="Q55" s="25">
        <v>27630946080</v>
      </c>
      <c r="R55" s="26">
        <f t="shared" si="15"/>
        <v>0.10798449231136301</v>
      </c>
      <c r="S55" s="27">
        <f t="shared" si="16"/>
        <v>-6.0599396588175355E-3</v>
      </c>
      <c r="T55" s="28">
        <f t="shared" si="17"/>
        <v>-1.4117692491259061E-3</v>
      </c>
      <c r="U55" s="28">
        <f t="shared" si="18"/>
        <v>5.4016188793489187E-3</v>
      </c>
      <c r="V55" s="29">
        <f t="shared" si="19"/>
        <v>120.96135585551116</v>
      </c>
      <c r="W55" s="29">
        <f t="shared" si="20"/>
        <v>0.65338714346077198</v>
      </c>
      <c r="X55" s="21">
        <v>45964.800000000003</v>
      </c>
      <c r="Y55" s="21">
        <v>45964.800000000003</v>
      </c>
      <c r="Z55" s="51">
        <v>892</v>
      </c>
      <c r="AA55" s="52">
        <v>228427880</v>
      </c>
      <c r="AB55" s="18"/>
      <c r="AC55" s="10"/>
      <c r="AD55" s="10"/>
      <c r="AE55" s="10"/>
      <c r="AF55" s="11"/>
      <c r="AG55" s="12"/>
      <c r="AH55" s="12"/>
      <c r="AI55" s="12"/>
      <c r="AJ55" s="13"/>
      <c r="AK55" s="11"/>
      <c r="AL55" s="12"/>
      <c r="AM55" s="12"/>
      <c r="AN55" s="12"/>
      <c r="AO55" s="13"/>
      <c r="AP55" s="11"/>
      <c r="AQ55" s="12"/>
      <c r="AR55" s="12"/>
      <c r="AS55" s="12"/>
      <c r="AT55" s="13"/>
    </row>
    <row r="56" spans="1:46" ht="16.5" customHeight="1" x14ac:dyDescent="0.3">
      <c r="A56" s="19">
        <v>48</v>
      </c>
      <c r="B56" s="20" t="s">
        <v>49</v>
      </c>
      <c r="C56" s="20" t="s">
        <v>109</v>
      </c>
      <c r="D56" s="21"/>
      <c r="E56" s="21"/>
      <c r="F56" s="21"/>
      <c r="G56" s="21">
        <v>581865279.60000002</v>
      </c>
      <c r="H56" s="21"/>
      <c r="I56" s="21">
        <v>11259859.800000001</v>
      </c>
      <c r="J56" s="34">
        <v>581865279.60000002</v>
      </c>
      <c r="K56" s="21">
        <v>659049.19999999995</v>
      </c>
      <c r="L56" s="35">
        <v>1676290.2</v>
      </c>
      <c r="M56" s="21">
        <v>588224176.79999995</v>
      </c>
      <c r="N56" s="23">
        <v>659049.19999999995</v>
      </c>
      <c r="O56" s="179">
        <v>569968669</v>
      </c>
      <c r="P56" s="26">
        <f>(O55/$O$59)</f>
        <v>0.12008628165794337</v>
      </c>
      <c r="Q56" s="42">
        <v>573665958.79999995</v>
      </c>
      <c r="R56" s="26">
        <f>(Q55/$Q$59)</f>
        <v>0.10798449231136301</v>
      </c>
      <c r="S56" s="27">
        <f t="shared" si="16"/>
        <v>6.4868298927496879E-3</v>
      </c>
      <c r="T56" s="28">
        <f t="shared" si="17"/>
        <v>1.1488379080024297E-3</v>
      </c>
      <c r="U56" s="28">
        <f t="shared" si="18"/>
        <v>2.9220667084839409E-3</v>
      </c>
      <c r="V56" s="29">
        <f t="shared" si="19"/>
        <v>41812.387667638483</v>
      </c>
      <c r="W56" s="29">
        <f t="shared" si="20"/>
        <v>122.17858600583089</v>
      </c>
      <c r="X56" s="21">
        <v>109.94280000000001</v>
      </c>
      <c r="Y56" s="21">
        <v>112.7329</v>
      </c>
      <c r="Z56" s="111">
        <v>29</v>
      </c>
      <c r="AA56" s="112">
        <v>13720</v>
      </c>
      <c r="AB56" s="18"/>
      <c r="AC56" s="10"/>
      <c r="AD56" s="10"/>
      <c r="AE56" s="10"/>
      <c r="AF56" s="11"/>
      <c r="AG56" s="12"/>
      <c r="AH56" s="12"/>
      <c r="AI56" s="12"/>
      <c r="AJ56" s="13"/>
      <c r="AK56" s="11"/>
      <c r="AL56" s="12"/>
      <c r="AM56" s="12"/>
      <c r="AN56" s="12"/>
      <c r="AO56" s="13"/>
      <c r="AP56" s="11"/>
      <c r="AQ56" s="12"/>
      <c r="AR56" s="12"/>
      <c r="AS56" s="12"/>
      <c r="AT56" s="13"/>
    </row>
    <row r="57" spans="1:46" ht="16.5" customHeight="1" x14ac:dyDescent="0.3">
      <c r="A57" s="19">
        <v>49</v>
      </c>
      <c r="B57" s="20" t="s">
        <v>34</v>
      </c>
      <c r="C57" s="20" t="s">
        <v>110</v>
      </c>
      <c r="D57" s="21"/>
      <c r="E57" s="21"/>
      <c r="F57" s="21"/>
      <c r="G57" s="110">
        <v>626677648.37</v>
      </c>
      <c r="H57" s="21"/>
      <c r="I57" s="21">
        <v>5342596.24</v>
      </c>
      <c r="J57" s="110">
        <v>626677648.37</v>
      </c>
      <c r="K57" s="21">
        <v>-1083125.1499999999</v>
      </c>
      <c r="L57" s="35">
        <v>3096316.3</v>
      </c>
      <c r="M57" s="21">
        <v>632020244.61000001</v>
      </c>
      <c r="N57" s="36">
        <v>-4667460.8</v>
      </c>
      <c r="O57" s="179">
        <v>622713106</v>
      </c>
      <c r="P57" s="26">
        <f>(O57/$O$59)</f>
        <v>2.6899601327280581E-3</v>
      </c>
      <c r="Q57" s="42">
        <v>627352783.80999994</v>
      </c>
      <c r="R57" s="26">
        <f>(Q57/$Q$59)</f>
        <v>2.451757231319642E-3</v>
      </c>
      <c r="S57" s="27">
        <f t="shared" si="16"/>
        <v>7.450747005796828E-3</v>
      </c>
      <c r="T57" s="28">
        <f t="shared" si="17"/>
        <v>-1.7265009065904379E-3</v>
      </c>
      <c r="U57" s="28">
        <f t="shared" si="18"/>
        <v>4.9355265169872108E-3</v>
      </c>
      <c r="V57" s="29">
        <f t="shared" si="19"/>
        <v>40558.60893141925</v>
      </c>
      <c r="W57" s="29">
        <f t="shared" si="20"/>
        <v>200.17808987313407</v>
      </c>
      <c r="X57" s="21">
        <v>107.01479999999999</v>
      </c>
      <c r="Y57" s="21">
        <v>107.01479999999999</v>
      </c>
      <c r="Z57" s="111">
        <v>180</v>
      </c>
      <c r="AA57" s="112">
        <v>15467.808199999999</v>
      </c>
      <c r="AB57" s="18"/>
      <c r="AC57" s="10"/>
      <c r="AD57" s="10"/>
      <c r="AE57" s="10"/>
      <c r="AF57" s="11"/>
      <c r="AG57" s="12"/>
      <c r="AH57" s="12"/>
      <c r="AI57" s="12"/>
      <c r="AJ57" s="13"/>
      <c r="AK57" s="11"/>
      <c r="AL57" s="12"/>
      <c r="AM57" s="12"/>
      <c r="AN57" s="12"/>
      <c r="AO57" s="13"/>
      <c r="AP57" s="11"/>
      <c r="AQ57" s="12"/>
      <c r="AR57" s="12"/>
      <c r="AS57" s="12"/>
      <c r="AT57" s="13"/>
    </row>
    <row r="58" spans="1:46" ht="16.5" customHeight="1" x14ac:dyDescent="0.3">
      <c r="A58" s="19">
        <v>50</v>
      </c>
      <c r="B58" s="33" t="s">
        <v>38</v>
      </c>
      <c r="C58" s="20" t="s">
        <v>111</v>
      </c>
      <c r="D58" s="56"/>
      <c r="E58" s="56"/>
      <c r="F58" s="21"/>
      <c r="G58" s="21">
        <v>4167257604.4000001</v>
      </c>
      <c r="H58" s="56"/>
      <c r="I58" s="188">
        <v>1238039445.2</v>
      </c>
      <c r="J58" s="21">
        <v>4167257604.4000001</v>
      </c>
      <c r="K58" s="21">
        <v>16286651.800000001</v>
      </c>
      <c r="L58" s="35">
        <v>28857591.399999999</v>
      </c>
      <c r="M58" s="21">
        <v>5267255361.6000004</v>
      </c>
      <c r="N58" s="21">
        <v>-35097560</v>
      </c>
      <c r="O58" s="179">
        <v>5266437480</v>
      </c>
      <c r="P58" s="26">
        <f>(O58/$O$59)</f>
        <v>2.2749652650967039E-2</v>
      </c>
      <c r="Q58" s="42">
        <v>5232158060</v>
      </c>
      <c r="R58" s="26">
        <f>(Q58/$Q$59)</f>
        <v>2.0447795387319796E-2</v>
      </c>
      <c r="S58" s="27">
        <f t="shared" si="16"/>
        <v>-6.5090338829959871E-3</v>
      </c>
      <c r="T58" s="28">
        <f t="shared" si="17"/>
        <v>3.1127981252156594E-3</v>
      </c>
      <c r="U58" s="28">
        <f t="shared" si="18"/>
        <v>5.5154280641131854E-3</v>
      </c>
      <c r="V58" s="29">
        <f t="shared" si="19"/>
        <v>1.2094450971392934</v>
      </c>
      <c r="W58" s="29">
        <f t="shared" si="20"/>
        <v>6.6706074307661557E-3</v>
      </c>
      <c r="X58" s="34">
        <v>449.92</v>
      </c>
      <c r="Y58" s="21">
        <v>452.2</v>
      </c>
      <c r="Z58" s="111">
        <v>371</v>
      </c>
      <c r="AA58" s="112">
        <v>4326081500</v>
      </c>
      <c r="AB58" s="18"/>
      <c r="AC58" s="10"/>
      <c r="AD58" s="10"/>
      <c r="AE58" s="10"/>
      <c r="AF58" s="11"/>
      <c r="AG58" s="12"/>
      <c r="AH58" s="12"/>
      <c r="AI58" s="12"/>
      <c r="AJ58" s="13"/>
      <c r="AK58" s="11"/>
      <c r="AL58" s="12"/>
      <c r="AM58" s="12"/>
      <c r="AN58" s="12"/>
      <c r="AO58" s="13"/>
      <c r="AP58" s="11"/>
      <c r="AQ58" s="12"/>
      <c r="AR58" s="12"/>
      <c r="AS58" s="12"/>
      <c r="AT58" s="13"/>
    </row>
    <row r="59" spans="1:46" ht="16.5" customHeight="1" x14ac:dyDescent="0.3">
      <c r="A59" s="19"/>
      <c r="B59" s="100"/>
      <c r="C59" s="67" t="s">
        <v>55</v>
      </c>
      <c r="D59" s="68"/>
      <c r="E59" s="68"/>
      <c r="F59" s="68"/>
      <c r="G59" s="68"/>
      <c r="H59" s="68"/>
      <c r="I59" s="68"/>
      <c r="J59" s="68"/>
      <c r="K59" s="68"/>
      <c r="L59" s="69"/>
      <c r="M59" s="68"/>
      <c r="N59" s="68"/>
      <c r="O59" s="181">
        <f>SUM(O49:O58)</f>
        <v>231495291853.44</v>
      </c>
      <c r="P59" s="71">
        <f>(O59/$O$124)</f>
        <v>0.15314440173752614</v>
      </c>
      <c r="Q59" s="70">
        <f>SUM(Q49:Q58)</f>
        <v>255878834900.92999</v>
      </c>
      <c r="R59" s="71">
        <f>(Q59/$Q$124)</f>
        <v>0.18014098430715653</v>
      </c>
      <c r="S59" s="72">
        <f t="shared" si="16"/>
        <v>0.10533062185526972</v>
      </c>
      <c r="T59" s="73"/>
      <c r="U59" s="73"/>
      <c r="V59" s="74"/>
      <c r="W59" s="74"/>
      <c r="X59" s="68"/>
      <c r="Y59" s="68"/>
      <c r="Z59" s="75">
        <f>SUM(Z49:Z58)</f>
        <v>11798</v>
      </c>
      <c r="AA59" s="76"/>
      <c r="AB59" s="18"/>
      <c r="AC59" s="10"/>
      <c r="AD59" s="10"/>
      <c r="AE59" s="10"/>
      <c r="AF59" s="11"/>
      <c r="AG59" s="12"/>
      <c r="AH59" s="12"/>
      <c r="AI59" s="12"/>
      <c r="AJ59" s="13"/>
      <c r="AK59" s="11"/>
      <c r="AL59" s="12"/>
      <c r="AM59" s="12"/>
      <c r="AN59" s="12"/>
      <c r="AO59" s="13"/>
      <c r="AP59" s="11"/>
      <c r="AQ59" s="12"/>
      <c r="AR59" s="12"/>
      <c r="AS59" s="12"/>
      <c r="AT59" s="13"/>
    </row>
    <row r="60" spans="1:46" ht="15.75" customHeight="1" x14ac:dyDescent="0.3">
      <c r="A60" s="14"/>
      <c r="B60" s="79"/>
      <c r="C60" s="103" t="s">
        <v>112</v>
      </c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27"/>
      <c r="T60" s="79"/>
      <c r="U60" s="79"/>
      <c r="V60" s="79"/>
      <c r="W60" s="79"/>
      <c r="X60" s="79"/>
      <c r="Y60" s="79"/>
      <c r="Z60" s="79"/>
      <c r="AA60" s="81"/>
      <c r="AB60" s="18"/>
      <c r="AC60" s="10"/>
      <c r="AD60" s="10"/>
      <c r="AE60" s="10"/>
      <c r="AF60" s="11"/>
      <c r="AG60" s="12"/>
      <c r="AH60" s="12"/>
      <c r="AI60" s="12"/>
      <c r="AJ60" s="13"/>
      <c r="AK60" s="11"/>
      <c r="AL60" s="12"/>
      <c r="AM60" s="12"/>
      <c r="AN60" s="12"/>
      <c r="AO60" s="13"/>
      <c r="AP60" s="11"/>
      <c r="AQ60" s="12"/>
      <c r="AR60" s="12"/>
      <c r="AS60" s="12"/>
      <c r="AT60" s="13"/>
    </row>
    <row r="61" spans="1:46" ht="16.5" customHeight="1" x14ac:dyDescent="0.3">
      <c r="A61" s="19">
        <v>51</v>
      </c>
      <c r="B61" s="20" t="s">
        <v>87</v>
      </c>
      <c r="C61" s="33" t="s">
        <v>113</v>
      </c>
      <c r="D61" s="36"/>
      <c r="E61" s="21"/>
      <c r="F61" s="21">
        <v>1707487607.1199999</v>
      </c>
      <c r="G61" s="21">
        <v>21843542777.189999</v>
      </c>
      <c r="H61" s="21"/>
      <c r="I61" s="21">
        <v>379412662.32999998</v>
      </c>
      <c r="J61" s="21">
        <v>23551030384.32</v>
      </c>
      <c r="K61" s="21">
        <v>34496659.75</v>
      </c>
      <c r="L61" s="35">
        <v>71126865.010000005</v>
      </c>
      <c r="M61" s="21">
        <v>23930443046.650002</v>
      </c>
      <c r="N61" s="21">
        <v>225426476.18000001</v>
      </c>
      <c r="O61" s="179">
        <v>26247739875.310001</v>
      </c>
      <c r="P61" s="26">
        <f t="shared" ref="P61:P82" si="21">(O61/$O$87)</f>
        <v>5.697546140311819E-2</v>
      </c>
      <c r="Q61" s="42">
        <v>23729973384.349998</v>
      </c>
      <c r="R61" s="26">
        <f t="shared" ref="R61:R86" si="22">(Q61/$Q$87)</f>
        <v>4.9156451034254665E-2</v>
      </c>
      <c r="S61" s="27">
        <f t="shared" ref="S61:S87" si="23">((Q61-O61)/O61)</f>
        <v>-9.5923172925389502E-2</v>
      </c>
      <c r="T61" s="28">
        <f t="shared" ref="T61:T86" si="24">(K61/Q61)</f>
        <v>1.4537167484878289E-3</v>
      </c>
      <c r="U61" s="28">
        <f t="shared" ref="U61:U86" si="25">L61/Q61</f>
        <v>2.9973428059935554E-3</v>
      </c>
      <c r="V61" s="29">
        <f t="shared" ref="V61:V86" si="26">Q61/AA61</f>
        <v>3349.7200018915419</v>
      </c>
      <c r="W61" s="29">
        <f t="shared" ref="W61:W86" si="27">L61/AA61</f>
        <v>10.040259149762331</v>
      </c>
      <c r="X61" s="21">
        <v>3349.72</v>
      </c>
      <c r="Y61" s="21">
        <v>3349.72</v>
      </c>
      <c r="Z61" s="30">
        <v>1961</v>
      </c>
      <c r="AA61" s="37">
        <v>7084166.25</v>
      </c>
      <c r="AB61" s="18"/>
      <c r="AC61" s="10"/>
      <c r="AD61" s="10"/>
      <c r="AE61" s="10"/>
      <c r="AF61" s="11"/>
      <c r="AG61" s="12"/>
      <c r="AH61" s="12"/>
      <c r="AI61" s="12"/>
      <c r="AJ61" s="13"/>
      <c r="AK61" s="11"/>
      <c r="AL61" s="12"/>
      <c r="AM61" s="12"/>
      <c r="AN61" s="12"/>
      <c r="AO61" s="13"/>
      <c r="AP61" s="11"/>
      <c r="AQ61" s="12"/>
      <c r="AR61" s="12"/>
      <c r="AS61" s="12"/>
      <c r="AT61" s="13"/>
    </row>
    <row r="62" spans="1:46" ht="16.5" customHeight="1" x14ac:dyDescent="0.3">
      <c r="A62" s="19">
        <v>52</v>
      </c>
      <c r="B62" s="20" t="s">
        <v>36</v>
      </c>
      <c r="C62" s="20" t="s">
        <v>114</v>
      </c>
      <c r="D62" s="21"/>
      <c r="E62" s="21"/>
      <c r="F62" s="21">
        <v>5027749326</v>
      </c>
      <c r="G62" s="21">
        <v>109708310846</v>
      </c>
      <c r="H62" s="21"/>
      <c r="I62" s="21">
        <v>36576107404</v>
      </c>
      <c r="J62" s="21">
        <v>114736060172</v>
      </c>
      <c r="K62" s="21">
        <v>-199086281</v>
      </c>
      <c r="L62" s="35">
        <v>708576734</v>
      </c>
      <c r="M62" s="21">
        <v>151312167575.48001</v>
      </c>
      <c r="N62" s="21">
        <v>-632710665.09000003</v>
      </c>
      <c r="O62" s="179">
        <v>125993663405</v>
      </c>
      <c r="P62" s="26">
        <f t="shared" si="21"/>
        <v>0.27349200885374364</v>
      </c>
      <c r="Q62" s="42">
        <v>150679456910</v>
      </c>
      <c r="R62" s="26">
        <f t="shared" si="22"/>
        <v>0.31213129595625067</v>
      </c>
      <c r="S62" s="27">
        <f t="shared" si="23"/>
        <v>0.19592884941879035</v>
      </c>
      <c r="T62" s="28">
        <f t="shared" si="24"/>
        <v>-1.3212569588627674E-3</v>
      </c>
      <c r="U62" s="28">
        <f t="shared" si="25"/>
        <v>4.7025437211605358E-3</v>
      </c>
      <c r="V62" s="29">
        <f t="shared" si="26"/>
        <v>1.9211743032899793</v>
      </c>
      <c r="W62" s="29">
        <f t="shared" si="27"/>
        <v>9.0344061571912583E-3</v>
      </c>
      <c r="X62" s="21">
        <v>1.92</v>
      </c>
      <c r="Y62" s="21">
        <v>1.92</v>
      </c>
      <c r="Z62" s="30">
        <v>2759</v>
      </c>
      <c r="AA62" s="37">
        <v>78430914182</v>
      </c>
      <c r="AB62" s="18"/>
      <c r="AC62" s="10"/>
      <c r="AD62" s="10"/>
      <c r="AE62" s="10"/>
      <c r="AF62" s="11"/>
      <c r="AG62" s="12"/>
      <c r="AH62" s="12"/>
      <c r="AI62" s="12"/>
      <c r="AJ62" s="13"/>
      <c r="AK62" s="11"/>
      <c r="AL62" s="12"/>
      <c r="AM62" s="12"/>
      <c r="AN62" s="12"/>
      <c r="AO62" s="13"/>
      <c r="AP62" s="11"/>
      <c r="AQ62" s="12"/>
      <c r="AR62" s="12"/>
      <c r="AS62" s="12"/>
      <c r="AT62" s="13"/>
    </row>
    <row r="63" spans="1:46" ht="16.5" customHeight="1" x14ac:dyDescent="0.3">
      <c r="A63" s="19">
        <v>53</v>
      </c>
      <c r="B63" s="20" t="s">
        <v>47</v>
      </c>
      <c r="C63" s="20" t="s">
        <v>115</v>
      </c>
      <c r="D63" s="21">
        <v>147046311.84999999</v>
      </c>
      <c r="E63" s="21"/>
      <c r="F63" s="21">
        <v>3701166408.8000002</v>
      </c>
      <c r="G63" s="21">
        <v>12387176218.459999</v>
      </c>
      <c r="H63" s="21"/>
      <c r="I63" s="21">
        <v>209913141.52000001</v>
      </c>
      <c r="J63" s="21">
        <v>16235388939.110001</v>
      </c>
      <c r="K63" s="21">
        <v>1608492.16</v>
      </c>
      <c r="L63" s="35">
        <v>74517416.219999999</v>
      </c>
      <c r="M63" s="21">
        <v>16445302080.629999</v>
      </c>
      <c r="N63" s="21">
        <v>202244268.40000001</v>
      </c>
      <c r="O63" s="179">
        <v>13360534766.059999</v>
      </c>
      <c r="P63" s="26">
        <f t="shared" si="21"/>
        <v>2.9001454468265138E-2</v>
      </c>
      <c r="Q63" s="42">
        <v>16243057812.23</v>
      </c>
      <c r="R63" s="26">
        <f t="shared" si="22"/>
        <v>3.3647365003790224E-2</v>
      </c>
      <c r="S63" s="27">
        <f t="shared" si="23"/>
        <v>0.21574907716213007</v>
      </c>
      <c r="T63" s="28">
        <f t="shared" si="24"/>
        <v>9.9026438161717721E-5</v>
      </c>
      <c r="U63" s="28">
        <f t="shared" si="25"/>
        <v>4.5876470478294473E-3</v>
      </c>
      <c r="V63" s="29">
        <f t="shared" si="26"/>
        <v>0.96702929826879458</v>
      </c>
      <c r="W63" s="29">
        <f t="shared" si="27"/>
        <v>4.4363891053674177E-3</v>
      </c>
      <c r="X63" s="21">
        <v>1</v>
      </c>
      <c r="Y63" s="21">
        <v>1</v>
      </c>
      <c r="Z63" s="30">
        <v>4920</v>
      </c>
      <c r="AA63" s="37">
        <v>16796862144</v>
      </c>
      <c r="AB63" s="18"/>
      <c r="AC63" s="10"/>
      <c r="AD63" s="10"/>
      <c r="AE63" s="10"/>
      <c r="AF63" s="11"/>
      <c r="AG63" s="12"/>
      <c r="AH63" s="12"/>
      <c r="AI63" s="12"/>
      <c r="AJ63" s="13"/>
      <c r="AK63" s="11"/>
      <c r="AL63" s="12"/>
      <c r="AM63" s="12"/>
      <c r="AN63" s="12"/>
      <c r="AO63" s="13"/>
      <c r="AP63" s="11"/>
      <c r="AQ63" s="12"/>
      <c r="AR63" s="12"/>
      <c r="AS63" s="12"/>
      <c r="AT63" s="13"/>
    </row>
    <row r="64" spans="1:46" ht="16.5" customHeight="1" x14ac:dyDescent="0.3">
      <c r="A64" s="19">
        <v>54</v>
      </c>
      <c r="B64" s="20" t="s">
        <v>116</v>
      </c>
      <c r="C64" s="20" t="s">
        <v>117</v>
      </c>
      <c r="D64" s="21"/>
      <c r="E64" s="36"/>
      <c r="F64" s="21">
        <v>92146305.340000004</v>
      </c>
      <c r="G64" s="21">
        <v>442577423.68000001</v>
      </c>
      <c r="H64" s="21"/>
      <c r="I64" s="21">
        <v>6697304.8399999999</v>
      </c>
      <c r="J64" s="21">
        <v>534723729.01999998</v>
      </c>
      <c r="K64" s="21">
        <v>1030567.26</v>
      </c>
      <c r="L64" s="35">
        <v>2390197.33</v>
      </c>
      <c r="M64" s="21">
        <v>541421096.89999998</v>
      </c>
      <c r="N64" s="21">
        <v>4456025.2300000004</v>
      </c>
      <c r="O64" s="179">
        <v>533143657.42000002</v>
      </c>
      <c r="P64" s="26">
        <f t="shared" si="21"/>
        <v>1.1572846279318638E-3</v>
      </c>
      <c r="Q64" s="42">
        <v>536965071.66999996</v>
      </c>
      <c r="R64" s="26">
        <f t="shared" si="22"/>
        <v>1.1123188730611552E-3</v>
      </c>
      <c r="S64" s="27">
        <f t="shared" si="23"/>
        <v>7.1677008566370434E-3</v>
      </c>
      <c r="T64" s="28">
        <f t="shared" si="24"/>
        <v>1.9192444990786118E-3</v>
      </c>
      <c r="U64" s="28">
        <f t="shared" si="25"/>
        <v>4.4513087649561906E-3</v>
      </c>
      <c r="V64" s="29">
        <f t="shared" si="26"/>
        <v>2.0300098652243763</v>
      </c>
      <c r="W64" s="29">
        <f t="shared" si="27"/>
        <v>9.036200706020802E-3</v>
      </c>
      <c r="X64" s="21">
        <v>2.0470000000000002</v>
      </c>
      <c r="Y64" s="21">
        <v>2.0470000000000002</v>
      </c>
      <c r="Z64" s="30">
        <v>1457</v>
      </c>
      <c r="AA64" s="37">
        <v>264513528.16980001</v>
      </c>
      <c r="AB64" s="18"/>
      <c r="AC64" s="10"/>
      <c r="AD64" s="10"/>
      <c r="AE64" s="10"/>
      <c r="AF64" s="11"/>
      <c r="AG64" s="12"/>
      <c r="AH64" s="12"/>
      <c r="AI64" s="12"/>
      <c r="AJ64" s="13"/>
      <c r="AK64" s="11"/>
      <c r="AL64" s="12"/>
      <c r="AM64" s="12"/>
      <c r="AN64" s="12"/>
      <c r="AO64" s="13"/>
      <c r="AP64" s="11"/>
      <c r="AQ64" s="12"/>
      <c r="AR64" s="12"/>
      <c r="AS64" s="12"/>
      <c r="AT64" s="13"/>
    </row>
    <row r="65" spans="1:46" ht="18" customHeight="1" x14ac:dyDescent="0.3">
      <c r="A65" s="19">
        <v>55</v>
      </c>
      <c r="B65" s="20" t="s">
        <v>26</v>
      </c>
      <c r="C65" s="20" t="s">
        <v>118</v>
      </c>
      <c r="D65" s="23">
        <v>38856600</v>
      </c>
      <c r="E65" s="21"/>
      <c r="F65" s="23">
        <v>10258962874.75</v>
      </c>
      <c r="G65" s="23">
        <v>31685625647.119999</v>
      </c>
      <c r="H65" s="21"/>
      <c r="I65" s="21">
        <v>460779548.50999999</v>
      </c>
      <c r="J65" s="23">
        <v>41984170531.699997</v>
      </c>
      <c r="K65" s="33" t="s">
        <v>119</v>
      </c>
      <c r="L65" s="35">
        <v>199368252.71000001</v>
      </c>
      <c r="M65" s="23">
        <v>42444950080.209999</v>
      </c>
      <c r="N65" s="23">
        <v>-191914302.28</v>
      </c>
      <c r="O65" s="179">
        <v>42080461685.839996</v>
      </c>
      <c r="P65" s="26">
        <f t="shared" si="21"/>
        <v>9.1343244484917929E-2</v>
      </c>
      <c r="Q65" s="42">
        <v>42253035777.93</v>
      </c>
      <c r="R65" s="26">
        <f t="shared" si="22"/>
        <v>8.7526827385159281E-2</v>
      </c>
      <c r="S65" s="27">
        <f t="shared" si="23"/>
        <v>4.1010503491713084E-3</v>
      </c>
      <c r="T65" s="28">
        <f t="shared" si="24"/>
        <v>-1.5280214415676005E-3</v>
      </c>
      <c r="U65" s="28">
        <f t="shared" si="25"/>
        <v>4.7184361795404037E-3</v>
      </c>
      <c r="V65" s="29">
        <f t="shared" si="26"/>
        <v>298.23877238521055</v>
      </c>
      <c r="W65" s="29">
        <f t="shared" si="27"/>
        <v>1.407220613764093</v>
      </c>
      <c r="X65" s="21">
        <v>298.24</v>
      </c>
      <c r="Y65" s="34">
        <v>298.24</v>
      </c>
      <c r="Z65" s="30">
        <v>9670</v>
      </c>
      <c r="AA65" s="31">
        <v>141675193.47</v>
      </c>
      <c r="AB65" s="18"/>
      <c r="AC65" s="10"/>
      <c r="AD65" s="10"/>
      <c r="AE65" s="10"/>
      <c r="AF65" s="11"/>
      <c r="AG65" s="12"/>
      <c r="AH65" s="12"/>
      <c r="AI65" s="12"/>
      <c r="AJ65" s="13"/>
      <c r="AK65" s="11"/>
      <c r="AL65" s="12"/>
      <c r="AM65" s="12"/>
      <c r="AN65" s="12"/>
      <c r="AO65" s="13"/>
      <c r="AP65" s="11"/>
      <c r="AQ65" s="12"/>
      <c r="AR65" s="12"/>
      <c r="AS65" s="12"/>
      <c r="AT65" s="13"/>
    </row>
    <row r="66" spans="1:46" ht="16.5" customHeight="1" x14ac:dyDescent="0.3">
      <c r="A66" s="19">
        <v>56</v>
      </c>
      <c r="B66" s="20" t="s">
        <v>120</v>
      </c>
      <c r="C66" s="20" t="s">
        <v>121</v>
      </c>
      <c r="D66" s="21"/>
      <c r="E66" s="21"/>
      <c r="F66" s="21"/>
      <c r="G66" s="21">
        <v>4870957506.0600004</v>
      </c>
      <c r="H66" s="21"/>
      <c r="I66" s="33" t="s">
        <v>122</v>
      </c>
      <c r="J66" s="21">
        <v>5662935588.2600002</v>
      </c>
      <c r="K66" s="21">
        <v>7702804.4699999997</v>
      </c>
      <c r="L66" s="35">
        <v>36204450.609999999</v>
      </c>
      <c r="M66" s="21">
        <v>6555211635.5799999</v>
      </c>
      <c r="N66" s="21">
        <v>47902927.68</v>
      </c>
      <c r="O66" s="179">
        <v>6338678097</v>
      </c>
      <c r="P66" s="26">
        <f t="shared" si="21"/>
        <v>1.3759245976150882E-2</v>
      </c>
      <c r="Q66" s="42">
        <v>6507308707.8999996</v>
      </c>
      <c r="R66" s="26">
        <f t="shared" si="22"/>
        <v>1.3479838206461066E-2</v>
      </c>
      <c r="S66" s="27">
        <f t="shared" si="23"/>
        <v>2.6603435025326482E-2</v>
      </c>
      <c r="T66" s="28">
        <f t="shared" si="24"/>
        <v>1.1837158517850313E-3</v>
      </c>
      <c r="U66" s="28">
        <f t="shared" si="25"/>
        <v>5.563659607242406E-3</v>
      </c>
      <c r="V66" s="29">
        <f t="shared" si="26"/>
        <v>0.99999999998463263</v>
      </c>
      <c r="W66" s="29">
        <f t="shared" si="27"/>
        <v>5.5636596071569067E-3</v>
      </c>
      <c r="X66" s="21">
        <v>1</v>
      </c>
      <c r="Y66" s="21">
        <v>1</v>
      </c>
      <c r="Z66" s="30">
        <v>1148</v>
      </c>
      <c r="AA66" s="54">
        <v>6507308708</v>
      </c>
      <c r="AB66" s="18"/>
      <c r="AC66" s="10"/>
      <c r="AD66" s="10"/>
      <c r="AE66" s="10"/>
      <c r="AF66" s="11"/>
      <c r="AG66" s="12"/>
      <c r="AH66" s="12"/>
      <c r="AI66" s="12"/>
      <c r="AJ66" s="13"/>
      <c r="AK66" s="11"/>
      <c r="AL66" s="12"/>
      <c r="AM66" s="12"/>
      <c r="AN66" s="12"/>
      <c r="AO66" s="13"/>
      <c r="AP66" s="11"/>
      <c r="AQ66" s="12"/>
      <c r="AR66" s="12"/>
      <c r="AS66" s="12"/>
      <c r="AT66" s="13"/>
    </row>
    <row r="67" spans="1:46" ht="15.75" customHeight="1" x14ac:dyDescent="0.3">
      <c r="A67" s="19">
        <v>57</v>
      </c>
      <c r="B67" s="33" t="s">
        <v>28</v>
      </c>
      <c r="C67" s="20" t="s">
        <v>123</v>
      </c>
      <c r="D67" s="21"/>
      <c r="E67" s="21"/>
      <c r="F67" s="21">
        <v>10676892708.84</v>
      </c>
      <c r="G67" s="21">
        <v>14952967312.42</v>
      </c>
      <c r="H67" s="21"/>
      <c r="I67" s="21">
        <v>69952001.569999993</v>
      </c>
      <c r="J67" s="21">
        <v>10746844710.41</v>
      </c>
      <c r="K67" s="21">
        <v>28426606.539999999</v>
      </c>
      <c r="L67" s="35">
        <v>137088233.03999999</v>
      </c>
      <c r="M67" s="21">
        <v>25699812022.830002</v>
      </c>
      <c r="N67" s="21">
        <v>-85509126.090000004</v>
      </c>
      <c r="O67" s="179">
        <v>25891292780.990002</v>
      </c>
      <c r="P67" s="26">
        <f t="shared" si="21"/>
        <v>5.6201728587982128E-2</v>
      </c>
      <c r="Q67" s="42">
        <v>25614302896.740002</v>
      </c>
      <c r="R67" s="26">
        <f t="shared" si="22"/>
        <v>5.3059824624605505E-2</v>
      </c>
      <c r="S67" s="27">
        <f t="shared" si="23"/>
        <v>-1.0698186706743841E-2</v>
      </c>
      <c r="T67" s="28">
        <f t="shared" si="24"/>
        <v>1.1097942682491634E-3</v>
      </c>
      <c r="U67" s="28">
        <f t="shared" si="25"/>
        <v>5.352018893219521E-3</v>
      </c>
      <c r="V67" s="29">
        <f t="shared" si="26"/>
        <v>3.9075390768703095</v>
      </c>
      <c r="W67" s="29">
        <f t="shared" si="27"/>
        <v>2.0913222965403461E-2</v>
      </c>
      <c r="X67" s="21">
        <v>3.91</v>
      </c>
      <c r="Y67" s="21">
        <v>3.91</v>
      </c>
      <c r="Z67" s="30">
        <v>1222</v>
      </c>
      <c r="AA67" s="54">
        <v>6555098335</v>
      </c>
      <c r="AB67" s="18"/>
      <c r="AC67" s="10"/>
      <c r="AD67" s="10"/>
      <c r="AE67" s="10"/>
      <c r="AF67" s="11"/>
      <c r="AG67" s="12"/>
      <c r="AH67" s="12"/>
      <c r="AI67" s="12"/>
      <c r="AJ67" s="13"/>
      <c r="AK67" s="11"/>
      <c r="AL67" s="12"/>
      <c r="AM67" s="12"/>
      <c r="AN67" s="12"/>
      <c r="AO67" s="13"/>
      <c r="AP67" s="11"/>
      <c r="AQ67" s="12"/>
      <c r="AR67" s="12"/>
      <c r="AS67" s="12"/>
      <c r="AT67" s="13"/>
    </row>
    <row r="68" spans="1:46" ht="16.5" customHeight="1" x14ac:dyDescent="0.3">
      <c r="A68" s="19">
        <v>58</v>
      </c>
      <c r="B68" s="20" t="s">
        <v>26</v>
      </c>
      <c r="C68" s="33" t="s">
        <v>124</v>
      </c>
      <c r="D68" s="21"/>
      <c r="E68" s="21"/>
      <c r="F68" s="21">
        <v>17769072508.389999</v>
      </c>
      <c r="G68" s="21">
        <v>17691928853.27</v>
      </c>
      <c r="H68" s="21"/>
      <c r="I68" s="21">
        <v>831508829.08000004</v>
      </c>
      <c r="J68" s="21">
        <v>35608946567.139999</v>
      </c>
      <c r="K68" s="23">
        <v>-37209857.619999997</v>
      </c>
      <c r="L68" s="24">
        <v>148764754.53999999</v>
      </c>
      <c r="M68" s="23">
        <v>36440455396.220001</v>
      </c>
      <c r="N68" s="23">
        <v>-111560876.56</v>
      </c>
      <c r="O68" s="179">
        <v>36838655581.129997</v>
      </c>
      <c r="P68" s="26">
        <f t="shared" si="21"/>
        <v>7.9964957332565284E-2</v>
      </c>
      <c r="Q68" s="42">
        <v>36328894519.660004</v>
      </c>
      <c r="R68" s="26">
        <f t="shared" si="22"/>
        <v>7.5255015910047782E-2</v>
      </c>
      <c r="S68" s="27">
        <f t="shared" si="23"/>
        <v>-1.3837667347749532E-2</v>
      </c>
      <c r="T68" s="28">
        <f t="shared" si="24"/>
        <v>-1.0242496533954054E-3</v>
      </c>
      <c r="U68" s="28">
        <f t="shared" si="25"/>
        <v>4.0949430613555667E-3</v>
      </c>
      <c r="V68" s="29">
        <f t="shared" si="26"/>
        <v>3983.8804681034658</v>
      </c>
      <c r="W68" s="29">
        <f t="shared" si="27"/>
        <v>16.313763680130251</v>
      </c>
      <c r="X68" s="113">
        <v>3983.88</v>
      </c>
      <c r="Y68" s="21">
        <v>3983.88</v>
      </c>
      <c r="Z68" s="30">
        <v>291</v>
      </c>
      <c r="AA68" s="37">
        <v>9118972.0199999996</v>
      </c>
      <c r="AB68" s="18"/>
      <c r="AC68" s="10"/>
      <c r="AD68" s="10"/>
      <c r="AE68" s="10"/>
      <c r="AF68" s="11"/>
      <c r="AG68" s="12"/>
      <c r="AH68" s="12"/>
      <c r="AI68" s="12"/>
      <c r="AJ68" s="13"/>
      <c r="AK68" s="11"/>
      <c r="AL68" s="12"/>
      <c r="AM68" s="12"/>
      <c r="AN68" s="12"/>
      <c r="AO68" s="13"/>
      <c r="AP68" s="11"/>
      <c r="AQ68" s="12"/>
      <c r="AR68" s="12"/>
      <c r="AS68" s="12"/>
      <c r="AT68" s="13"/>
    </row>
    <row r="69" spans="1:46" ht="16.5" customHeight="1" x14ac:dyDescent="0.3">
      <c r="A69" s="19">
        <v>59</v>
      </c>
      <c r="B69" s="20" t="s">
        <v>26</v>
      </c>
      <c r="C69" s="33" t="s">
        <v>125</v>
      </c>
      <c r="D69" s="21">
        <v>62238855.770000003</v>
      </c>
      <c r="E69" s="21"/>
      <c r="F69" s="21">
        <v>141437406.62</v>
      </c>
      <c r="G69" s="21">
        <v>33451946.289999999</v>
      </c>
      <c r="H69" s="21"/>
      <c r="I69" s="21">
        <v>11998806.02</v>
      </c>
      <c r="J69" s="21">
        <v>237128208.68000001</v>
      </c>
      <c r="K69" s="21">
        <v>-527539.48</v>
      </c>
      <c r="L69" s="35">
        <v>3781561.71</v>
      </c>
      <c r="M69" s="21">
        <v>249127014.69999999</v>
      </c>
      <c r="N69" s="21">
        <v>-3733775.53</v>
      </c>
      <c r="O69" s="179">
        <v>315810113.25999999</v>
      </c>
      <c r="P69" s="26">
        <f t="shared" si="21"/>
        <v>6.855229061335324E-4</v>
      </c>
      <c r="Q69" s="42">
        <v>245393239.16999999</v>
      </c>
      <c r="R69" s="26">
        <f t="shared" si="22"/>
        <v>5.0833014222226715E-4</v>
      </c>
      <c r="S69" s="27">
        <f t="shared" si="23"/>
        <v>-0.2229721947885413</v>
      </c>
      <c r="T69" s="28">
        <f t="shared" si="24"/>
        <v>-2.1497718591771747E-3</v>
      </c>
      <c r="U69" s="28">
        <f t="shared" si="25"/>
        <v>1.5410211474409302E-2</v>
      </c>
      <c r="V69" s="29">
        <f t="shared" si="26"/>
        <v>3509.3641993802808</v>
      </c>
      <c r="W69" s="29">
        <f t="shared" si="27"/>
        <v>54.080044453171219</v>
      </c>
      <c r="X69" s="21">
        <v>3500.24</v>
      </c>
      <c r="Y69" s="21">
        <v>3515.82</v>
      </c>
      <c r="Z69" s="30">
        <v>18</v>
      </c>
      <c r="AA69" s="37">
        <v>69925.27</v>
      </c>
      <c r="AB69" s="18"/>
      <c r="AC69" s="10"/>
      <c r="AD69" s="10"/>
      <c r="AE69" s="10"/>
      <c r="AF69" s="11"/>
      <c r="AG69" s="12"/>
      <c r="AH69" s="12"/>
      <c r="AI69" s="12"/>
      <c r="AJ69" s="13"/>
      <c r="AK69" s="11"/>
      <c r="AL69" s="12"/>
      <c r="AM69" s="12"/>
      <c r="AN69" s="12"/>
      <c r="AO69" s="13"/>
      <c r="AP69" s="11"/>
      <c r="AQ69" s="12"/>
      <c r="AR69" s="12"/>
      <c r="AS69" s="12"/>
      <c r="AT69" s="13"/>
    </row>
    <row r="70" spans="1:46" ht="16.5" customHeight="1" x14ac:dyDescent="0.3">
      <c r="A70" s="19">
        <v>60</v>
      </c>
      <c r="B70" s="20" t="s">
        <v>126</v>
      </c>
      <c r="C70" s="33" t="s">
        <v>127</v>
      </c>
      <c r="D70" s="21"/>
      <c r="E70" s="21"/>
      <c r="F70" s="21"/>
      <c r="G70" s="23">
        <v>6219178512.6000004</v>
      </c>
      <c r="H70" s="21"/>
      <c r="I70" s="21">
        <v>3566922267.0700002</v>
      </c>
      <c r="J70" s="21">
        <v>11837743339.530001</v>
      </c>
      <c r="K70" s="23">
        <v>32888820.140000001</v>
      </c>
      <c r="L70" s="24">
        <v>84560779.959999993</v>
      </c>
      <c r="M70" s="21">
        <v>15404665606.6</v>
      </c>
      <c r="N70" s="21">
        <v>279003017.32999998</v>
      </c>
      <c r="O70" s="179">
        <v>14680672506.18</v>
      </c>
      <c r="P70" s="26">
        <f t="shared" si="21"/>
        <v>3.1867051933659039E-2</v>
      </c>
      <c r="Q70" s="42">
        <v>15125662589.27</v>
      </c>
      <c r="R70" s="26">
        <f t="shared" si="22"/>
        <v>3.1332689691108757E-2</v>
      </c>
      <c r="S70" s="27">
        <f t="shared" si="23"/>
        <v>3.03112873679783E-2</v>
      </c>
      <c r="T70" s="28">
        <f t="shared" si="24"/>
        <v>2.1743721933431869E-3</v>
      </c>
      <c r="U70" s="28">
        <f t="shared" si="25"/>
        <v>5.5905504609091699E-3</v>
      </c>
      <c r="V70" s="29">
        <f t="shared" si="26"/>
        <v>1144.8538670030669</v>
      </c>
      <c r="W70" s="29">
        <f t="shared" si="27"/>
        <v>6.4003633138476408</v>
      </c>
      <c r="X70" s="21">
        <v>1144.93</v>
      </c>
      <c r="Y70" s="21">
        <v>1144.93</v>
      </c>
      <c r="Z70" s="30">
        <v>4442</v>
      </c>
      <c r="AA70" s="37">
        <v>13211871.859999999</v>
      </c>
      <c r="AB70" s="18"/>
      <c r="AC70" s="10"/>
      <c r="AD70" s="10"/>
      <c r="AE70" s="10"/>
      <c r="AF70" s="11"/>
      <c r="AG70" s="12"/>
      <c r="AH70" s="12"/>
      <c r="AI70" s="12"/>
      <c r="AJ70" s="13"/>
      <c r="AK70" s="11"/>
      <c r="AL70" s="12"/>
      <c r="AM70" s="12"/>
      <c r="AN70" s="12"/>
      <c r="AO70" s="13"/>
      <c r="AP70" s="11"/>
      <c r="AQ70" s="12"/>
      <c r="AR70" s="12"/>
      <c r="AS70" s="12"/>
      <c r="AT70" s="13"/>
    </row>
    <row r="71" spans="1:46" ht="16.5" customHeight="1" x14ac:dyDescent="0.3">
      <c r="A71" s="19">
        <v>61</v>
      </c>
      <c r="B71" s="33" t="s">
        <v>49</v>
      </c>
      <c r="C71" s="33" t="s">
        <v>128</v>
      </c>
      <c r="D71" s="21"/>
      <c r="E71" s="21"/>
      <c r="F71" s="21">
        <v>15789545.890000001</v>
      </c>
      <c r="G71" s="21">
        <v>48814252.460000001</v>
      </c>
      <c r="H71" s="36"/>
      <c r="I71" s="21">
        <v>348794.25</v>
      </c>
      <c r="J71" s="21">
        <v>64603798.350000001</v>
      </c>
      <c r="K71" s="21">
        <v>81836.11</v>
      </c>
      <c r="L71" s="35">
        <v>510448.26</v>
      </c>
      <c r="M71" s="21">
        <v>64952592.600000001</v>
      </c>
      <c r="N71" s="21">
        <v>66700.850000000006</v>
      </c>
      <c r="O71" s="179">
        <v>65357500.049999997</v>
      </c>
      <c r="P71" s="26">
        <f t="shared" si="21"/>
        <v>1.418702615612953E-4</v>
      </c>
      <c r="Q71" s="42">
        <v>64246768.939999998</v>
      </c>
      <c r="R71" s="26">
        <f t="shared" si="22"/>
        <v>1.3308667061510444E-4</v>
      </c>
      <c r="S71" s="27">
        <f t="shared" si="23"/>
        <v>-1.6994700059675853E-2</v>
      </c>
      <c r="T71" s="28">
        <f t="shared" si="24"/>
        <v>1.2737778311688588E-3</v>
      </c>
      <c r="U71" s="28">
        <f t="shared" si="25"/>
        <v>7.9451195510969151E-3</v>
      </c>
      <c r="V71" s="29">
        <f t="shared" si="26"/>
        <v>12.127965425348666</v>
      </c>
      <c r="W71" s="29">
        <f t="shared" si="27"/>
        <v>9.6358135215965091E-2</v>
      </c>
      <c r="X71" s="21">
        <v>12.128</v>
      </c>
      <c r="Y71" s="21">
        <v>12.261200000000001</v>
      </c>
      <c r="Z71" s="30">
        <v>47</v>
      </c>
      <c r="AA71" s="37">
        <v>5297407</v>
      </c>
      <c r="AB71" s="64"/>
      <c r="AC71" s="39"/>
      <c r="AD71" s="10"/>
      <c r="AE71" s="10"/>
      <c r="AF71" s="11"/>
      <c r="AG71" s="12"/>
      <c r="AH71" s="12"/>
      <c r="AI71" s="12"/>
      <c r="AJ71" s="13"/>
      <c r="AK71" s="11"/>
      <c r="AL71" s="12"/>
      <c r="AM71" s="12"/>
      <c r="AN71" s="12"/>
      <c r="AO71" s="13"/>
      <c r="AP71" s="11"/>
      <c r="AQ71" s="12"/>
      <c r="AR71" s="12"/>
      <c r="AS71" s="12"/>
      <c r="AT71" s="13"/>
    </row>
    <row r="72" spans="1:46" ht="18.75" customHeight="1" x14ac:dyDescent="0.35">
      <c r="A72" s="19">
        <v>62</v>
      </c>
      <c r="B72" s="20" t="s">
        <v>129</v>
      </c>
      <c r="C72" s="20" t="s">
        <v>130</v>
      </c>
      <c r="D72" s="36"/>
      <c r="E72" s="21"/>
      <c r="F72" s="23">
        <v>17247627.059999999</v>
      </c>
      <c r="G72" s="23">
        <v>15237328.77</v>
      </c>
      <c r="H72" s="21"/>
      <c r="I72" s="21">
        <v>1025345.13</v>
      </c>
      <c r="J72" s="23">
        <v>33510300.960000001</v>
      </c>
      <c r="K72" s="23">
        <v>1330705.01</v>
      </c>
      <c r="L72" s="35">
        <v>183154.37</v>
      </c>
      <c r="M72" s="23">
        <v>33510300.960000001</v>
      </c>
      <c r="N72" s="23">
        <v>2468661.12</v>
      </c>
      <c r="O72" s="179">
        <v>31091730.699999999</v>
      </c>
      <c r="P72" s="26">
        <f t="shared" si="21"/>
        <v>6.7490218619559256E-5</v>
      </c>
      <c r="Q72" s="42">
        <v>31041639.84</v>
      </c>
      <c r="R72" s="26">
        <f t="shared" si="22"/>
        <v>6.4302509914497544E-5</v>
      </c>
      <c r="S72" s="27">
        <f t="shared" si="23"/>
        <v>-1.6110669580706037E-3</v>
      </c>
      <c r="T72" s="28">
        <f t="shared" si="24"/>
        <v>4.2868386362928695E-2</v>
      </c>
      <c r="U72" s="28">
        <f t="shared" si="25"/>
        <v>5.9002801058205953E-3</v>
      </c>
      <c r="V72" s="29">
        <f t="shared" si="26"/>
        <v>0.58692557903970621</v>
      </c>
      <c r="W72" s="29">
        <f t="shared" si="27"/>
        <v>3.4630253176052119E-3</v>
      </c>
      <c r="X72" s="43">
        <v>0.64970000000000006</v>
      </c>
      <c r="Y72" s="43">
        <v>0.64970000000000006</v>
      </c>
      <c r="Z72" s="30">
        <v>840</v>
      </c>
      <c r="AA72" s="114">
        <v>52888544.899999999</v>
      </c>
      <c r="AB72" s="44"/>
      <c r="AC72" s="45"/>
      <c r="AD72" s="78"/>
      <c r="AE72" s="10"/>
      <c r="AF72" s="11"/>
      <c r="AG72" s="12"/>
      <c r="AH72" s="12"/>
      <c r="AI72" s="12"/>
      <c r="AJ72" s="13"/>
      <c r="AK72" s="11"/>
      <c r="AL72" s="12"/>
      <c r="AM72" s="12"/>
      <c r="AN72" s="12"/>
      <c r="AO72" s="13"/>
      <c r="AP72" s="11"/>
      <c r="AQ72" s="12"/>
      <c r="AR72" s="12"/>
      <c r="AS72" s="12"/>
      <c r="AT72" s="13"/>
    </row>
    <row r="73" spans="1:46" ht="16.5" customHeight="1" x14ac:dyDescent="0.3">
      <c r="A73" s="19">
        <v>63</v>
      </c>
      <c r="B73" s="20" t="s">
        <v>26</v>
      </c>
      <c r="C73" s="20" t="s">
        <v>131</v>
      </c>
      <c r="D73" s="21"/>
      <c r="E73" s="21"/>
      <c r="F73" s="21">
        <v>11438550544</v>
      </c>
      <c r="G73" s="21">
        <v>99510312948</v>
      </c>
      <c r="H73" s="21"/>
      <c r="I73" s="21">
        <v>3354457178.1999998</v>
      </c>
      <c r="J73" s="21">
        <v>111001455594.60001</v>
      </c>
      <c r="K73" s="21">
        <v>-167409608</v>
      </c>
      <c r="L73" s="35">
        <v>484538000</v>
      </c>
      <c r="M73" s="21">
        <v>114355912772.8</v>
      </c>
      <c r="N73" s="21">
        <v>-487073371.39999998</v>
      </c>
      <c r="O73" s="179">
        <v>110473158079</v>
      </c>
      <c r="P73" s="26">
        <f t="shared" si="21"/>
        <v>0.23980194805768207</v>
      </c>
      <c r="Q73" s="42">
        <v>113868839401.39999</v>
      </c>
      <c r="R73" s="26">
        <f t="shared" si="22"/>
        <v>0.23587839470792765</v>
      </c>
      <c r="S73" s="27">
        <f t="shared" si="23"/>
        <v>3.0737614289723866E-2</v>
      </c>
      <c r="T73" s="28">
        <f t="shared" si="24"/>
        <v>-1.4701968412083573E-3</v>
      </c>
      <c r="U73" s="28">
        <f t="shared" si="25"/>
        <v>4.2552291087463454E-3</v>
      </c>
      <c r="V73" s="29">
        <f t="shared" si="26"/>
        <v>1.2434595888965247</v>
      </c>
      <c r="W73" s="29">
        <f t="shared" si="27"/>
        <v>5.2912054382222556E-3</v>
      </c>
      <c r="X73" s="21">
        <v>472.53</v>
      </c>
      <c r="Y73" s="21">
        <v>472.53</v>
      </c>
      <c r="Z73" s="111">
        <v>2939</v>
      </c>
      <c r="AA73" s="112">
        <v>91574217946.600006</v>
      </c>
      <c r="AB73" s="87"/>
      <c r="AC73" s="48"/>
      <c r="AD73" s="10"/>
      <c r="AE73" s="10"/>
      <c r="AF73" s="11"/>
      <c r="AG73" s="12"/>
      <c r="AH73" s="12"/>
      <c r="AI73" s="12"/>
      <c r="AJ73" s="13"/>
      <c r="AK73" s="11"/>
      <c r="AL73" s="12"/>
      <c r="AM73" s="12"/>
      <c r="AN73" s="12"/>
      <c r="AO73" s="13"/>
      <c r="AP73" s="11"/>
      <c r="AQ73" s="12"/>
      <c r="AR73" s="12"/>
      <c r="AS73" s="12"/>
      <c r="AT73" s="13"/>
    </row>
    <row r="74" spans="1:46" ht="16.5" customHeight="1" x14ac:dyDescent="0.3">
      <c r="A74" s="19">
        <v>64</v>
      </c>
      <c r="B74" s="20" t="s">
        <v>74</v>
      </c>
      <c r="C74" s="20" t="s">
        <v>132</v>
      </c>
      <c r="D74" s="21"/>
      <c r="E74" s="36"/>
      <c r="F74" s="21">
        <v>199177243.97</v>
      </c>
      <c r="G74" s="21">
        <v>968509048.41999996</v>
      </c>
      <c r="H74" s="21"/>
      <c r="I74" s="21">
        <v>164944072.36000001</v>
      </c>
      <c r="J74" s="21">
        <v>1332630364.75</v>
      </c>
      <c r="K74" s="21">
        <v>1796969.58</v>
      </c>
      <c r="L74" s="35">
        <v>8588860.7699999996</v>
      </c>
      <c r="M74" s="21">
        <v>1332630364.75</v>
      </c>
      <c r="N74" s="21">
        <v>5019219.33</v>
      </c>
      <c r="O74" s="179">
        <v>1382696493.51</v>
      </c>
      <c r="P74" s="26">
        <f t="shared" si="21"/>
        <v>3.0013925416988094E-3</v>
      </c>
      <c r="Q74" s="42">
        <v>1327618664.8699999</v>
      </c>
      <c r="R74" s="26">
        <f t="shared" si="22"/>
        <v>2.750151499743551E-3</v>
      </c>
      <c r="S74" s="27">
        <f t="shared" si="23"/>
        <v>-3.983363586912992E-2</v>
      </c>
      <c r="T74" s="28">
        <f t="shared" si="24"/>
        <v>1.3535284095873711E-3</v>
      </c>
      <c r="U74" s="28">
        <f t="shared" si="25"/>
        <v>6.4693733202681502E-3</v>
      </c>
      <c r="V74" s="29">
        <f t="shared" si="26"/>
        <v>1159.0883743306917</v>
      </c>
      <c r="W74" s="29">
        <f t="shared" si="27"/>
        <v>7.4985754047279594</v>
      </c>
      <c r="X74" s="36">
        <v>1159.0899999999999</v>
      </c>
      <c r="Y74" s="21">
        <v>1163.47</v>
      </c>
      <c r="Z74" s="23">
        <v>142</v>
      </c>
      <c r="AA74" s="112">
        <v>1145399</v>
      </c>
      <c r="AB74" s="18"/>
      <c r="AC74" s="10"/>
      <c r="AD74" s="10"/>
      <c r="AE74" s="10"/>
      <c r="AF74" s="11"/>
      <c r="AG74" s="12"/>
      <c r="AH74" s="12"/>
      <c r="AI74" s="12"/>
      <c r="AJ74" s="13"/>
      <c r="AK74" s="11"/>
      <c r="AL74" s="12"/>
      <c r="AM74" s="12"/>
      <c r="AN74" s="12"/>
      <c r="AO74" s="13"/>
      <c r="AP74" s="11"/>
      <c r="AQ74" s="12"/>
      <c r="AR74" s="12"/>
      <c r="AS74" s="12"/>
      <c r="AT74" s="13"/>
    </row>
    <row r="75" spans="1:46" ht="16.5" customHeight="1" x14ac:dyDescent="0.3">
      <c r="A75" s="19">
        <v>65</v>
      </c>
      <c r="B75" s="20" t="s">
        <v>47</v>
      </c>
      <c r="C75" s="20" t="s">
        <v>133</v>
      </c>
      <c r="D75" s="21">
        <v>13455000</v>
      </c>
      <c r="E75" s="21"/>
      <c r="F75" s="21">
        <v>202629624.22</v>
      </c>
      <c r="G75" s="21"/>
      <c r="H75" s="21"/>
      <c r="I75" s="21">
        <v>10227203.02</v>
      </c>
      <c r="J75" s="21">
        <v>216084624.22</v>
      </c>
      <c r="K75" s="21">
        <v>323208.86</v>
      </c>
      <c r="L75" s="35">
        <v>2276222.85</v>
      </c>
      <c r="M75" s="21">
        <v>226311827.24000001</v>
      </c>
      <c r="N75" s="21">
        <v>5969504.1900000004</v>
      </c>
      <c r="O75" s="179">
        <v>216336611.36000001</v>
      </c>
      <c r="P75" s="26">
        <f t="shared" si="21"/>
        <v>4.6959769904674452E-4</v>
      </c>
      <c r="Q75" s="42">
        <v>220342323.05000001</v>
      </c>
      <c r="R75" s="26">
        <f t="shared" si="22"/>
        <v>4.5643736882252441E-4</v>
      </c>
      <c r="S75" s="27">
        <f t="shared" si="23"/>
        <v>1.8516106288335075E-2</v>
      </c>
      <c r="T75" s="28">
        <f t="shared" si="24"/>
        <v>1.4668487448353603E-3</v>
      </c>
      <c r="U75" s="28">
        <f t="shared" si="25"/>
        <v>1.0330393264863057E-2</v>
      </c>
      <c r="V75" s="29">
        <f t="shared" si="26"/>
        <v>117.79752967808612</v>
      </c>
      <c r="W75" s="29">
        <f t="shared" si="27"/>
        <v>1.2168948072040069</v>
      </c>
      <c r="X75" s="21">
        <v>145.75</v>
      </c>
      <c r="Y75" s="21">
        <v>146.12</v>
      </c>
      <c r="Z75" s="30">
        <v>16</v>
      </c>
      <c r="AA75" s="37">
        <v>1870517.35</v>
      </c>
      <c r="AB75" s="18"/>
      <c r="AC75" s="10"/>
      <c r="AD75" s="10"/>
      <c r="AE75" s="10"/>
      <c r="AF75" s="11"/>
      <c r="AG75" s="12"/>
      <c r="AH75" s="12"/>
      <c r="AI75" s="12"/>
      <c r="AJ75" s="13"/>
      <c r="AK75" s="11"/>
      <c r="AL75" s="12"/>
      <c r="AM75" s="12"/>
      <c r="AN75" s="12"/>
      <c r="AO75" s="13"/>
      <c r="AP75" s="11"/>
      <c r="AQ75" s="12"/>
      <c r="AR75" s="12"/>
      <c r="AS75" s="12"/>
      <c r="AT75" s="13"/>
    </row>
    <row r="76" spans="1:46" ht="16.5" customHeight="1" x14ac:dyDescent="0.3">
      <c r="A76" s="19">
        <v>66</v>
      </c>
      <c r="B76" s="33" t="s">
        <v>79</v>
      </c>
      <c r="C76" s="33" t="s">
        <v>134</v>
      </c>
      <c r="D76" s="21"/>
      <c r="E76" s="21"/>
      <c r="F76" s="21">
        <v>4515255004.54</v>
      </c>
      <c r="G76" s="21">
        <v>25744635415.990002</v>
      </c>
      <c r="H76" s="21"/>
      <c r="I76" s="21"/>
      <c r="J76" s="21">
        <v>30259890420.529999</v>
      </c>
      <c r="K76" s="21">
        <v>-58666682.020000003</v>
      </c>
      <c r="L76" s="35">
        <v>172153996.69999999</v>
      </c>
      <c r="M76" s="21">
        <v>30259890420.529999</v>
      </c>
      <c r="N76" s="21">
        <v>-161002200.37</v>
      </c>
      <c r="O76" s="179">
        <v>33769170425.919998</v>
      </c>
      <c r="P76" s="26">
        <f t="shared" si="21"/>
        <v>7.3302085259811398E-2</v>
      </c>
      <c r="Q76" s="42">
        <v>30098888220.16</v>
      </c>
      <c r="R76" s="26">
        <f t="shared" si="22"/>
        <v>6.2349607435951485E-2</v>
      </c>
      <c r="S76" s="27">
        <f t="shared" si="23"/>
        <v>-0.10868736659704326</v>
      </c>
      <c r="T76" s="28">
        <f t="shared" si="24"/>
        <v>-1.9491311968362179E-3</v>
      </c>
      <c r="U76" s="28">
        <f t="shared" si="25"/>
        <v>5.7196131445377638E-3</v>
      </c>
      <c r="V76" s="29">
        <f t="shared" si="26"/>
        <v>24.244519392521724</v>
      </c>
      <c r="W76" s="29">
        <f t="shared" si="27"/>
        <v>0.13866927180046798</v>
      </c>
      <c r="X76" s="21">
        <v>24.244499999999999</v>
      </c>
      <c r="Y76" s="21">
        <v>24.244499999999999</v>
      </c>
      <c r="Z76" s="30">
        <v>1729</v>
      </c>
      <c r="AA76" s="37">
        <v>1241471844.95</v>
      </c>
      <c r="AB76" s="18"/>
      <c r="AC76" s="115"/>
      <c r="AD76" s="10"/>
      <c r="AE76" s="10"/>
      <c r="AF76" s="11"/>
      <c r="AG76" s="12"/>
      <c r="AH76" s="12"/>
      <c r="AI76" s="12"/>
      <c r="AJ76" s="13"/>
      <c r="AK76" s="11"/>
      <c r="AL76" s="12"/>
      <c r="AM76" s="12"/>
      <c r="AN76" s="12"/>
      <c r="AO76" s="13"/>
      <c r="AP76" s="11"/>
      <c r="AQ76" s="12"/>
      <c r="AR76" s="12"/>
      <c r="AS76" s="12"/>
      <c r="AT76" s="13"/>
    </row>
    <row r="77" spans="1:46" ht="16.5" customHeight="1" x14ac:dyDescent="0.3">
      <c r="A77" s="19">
        <v>67</v>
      </c>
      <c r="B77" s="33" t="s">
        <v>47</v>
      </c>
      <c r="C77" s="33" t="s">
        <v>135</v>
      </c>
      <c r="D77" s="36"/>
      <c r="E77" s="21"/>
      <c r="F77" s="21">
        <v>9550198</v>
      </c>
      <c r="G77" s="21">
        <v>1268440000</v>
      </c>
      <c r="H77" s="36"/>
      <c r="I77" s="21">
        <v>17057231</v>
      </c>
      <c r="J77" s="21">
        <v>1277990198</v>
      </c>
      <c r="K77" s="21">
        <v>-2525514.2000000002</v>
      </c>
      <c r="L77" s="35">
        <v>-5086072</v>
      </c>
      <c r="M77" s="21">
        <v>1295047429</v>
      </c>
      <c r="N77" s="21">
        <v>24329762.199999999</v>
      </c>
      <c r="O77" s="179">
        <v>1328528738.8</v>
      </c>
      <c r="P77" s="26">
        <f t="shared" si="21"/>
        <v>2.8838116439744966E-3</v>
      </c>
      <c r="Q77" s="42">
        <v>1270717666.8</v>
      </c>
      <c r="R77" s="26">
        <f t="shared" si="22"/>
        <v>2.6322815350316294E-3</v>
      </c>
      <c r="S77" s="27">
        <f t="shared" si="23"/>
        <v>-4.3515108338731255E-2</v>
      </c>
      <c r="T77" s="28">
        <f t="shared" si="24"/>
        <v>-1.9874707545067087E-3</v>
      </c>
      <c r="U77" s="28">
        <f t="shared" si="25"/>
        <v>-4.0025193108458642E-3</v>
      </c>
      <c r="V77" s="29">
        <f t="shared" si="26"/>
        <v>9.8184967099930548E-2</v>
      </c>
      <c r="W77" s="29">
        <f t="shared" si="27"/>
        <v>-3.9298722685223786E-4</v>
      </c>
      <c r="X77" s="43">
        <v>406.6</v>
      </c>
      <c r="Y77" s="43">
        <v>406.6</v>
      </c>
      <c r="Z77" s="36">
        <v>238</v>
      </c>
      <c r="AA77" s="37">
        <v>12942079672</v>
      </c>
      <c r="AB77" s="64"/>
      <c r="AC77" s="39"/>
      <c r="AD77" s="39"/>
      <c r="AE77" s="39"/>
      <c r="AF77" s="11"/>
      <c r="AG77" s="12"/>
      <c r="AH77" s="12"/>
      <c r="AI77" s="12"/>
      <c r="AJ77" s="13"/>
      <c r="AK77" s="11"/>
      <c r="AL77" s="12"/>
      <c r="AM77" s="12"/>
      <c r="AN77" s="12"/>
      <c r="AO77" s="13"/>
      <c r="AP77" s="11"/>
      <c r="AQ77" s="12"/>
      <c r="AR77" s="12"/>
      <c r="AS77" s="12"/>
      <c r="AT77" s="13"/>
    </row>
    <row r="78" spans="1:46" ht="16.5" customHeight="1" x14ac:dyDescent="0.3">
      <c r="A78" s="19">
        <v>68</v>
      </c>
      <c r="B78" s="33" t="s">
        <v>136</v>
      </c>
      <c r="C78" s="33" t="s">
        <v>137</v>
      </c>
      <c r="D78" s="21"/>
      <c r="E78" s="36"/>
      <c r="F78" s="92">
        <v>98180829.739999995</v>
      </c>
      <c r="G78" s="92">
        <v>540423134.42999995</v>
      </c>
      <c r="H78" s="21"/>
      <c r="I78" s="93">
        <v>10858267.539999999</v>
      </c>
      <c r="J78" s="92">
        <v>638603964.16999996</v>
      </c>
      <c r="K78" s="116">
        <v>20497009.23</v>
      </c>
      <c r="L78" s="94">
        <v>20545657.739999998</v>
      </c>
      <c r="M78" s="117">
        <v>649462231.71000004</v>
      </c>
      <c r="N78" s="117">
        <v>2853622.13</v>
      </c>
      <c r="O78" s="179">
        <v>636523833.27999997</v>
      </c>
      <c r="P78" s="26">
        <f t="shared" si="21"/>
        <v>1.3816899766415089E-3</v>
      </c>
      <c r="Q78" s="118">
        <v>646608609.58000004</v>
      </c>
      <c r="R78" s="26">
        <f t="shared" si="22"/>
        <v>1.3394445893525136E-3</v>
      </c>
      <c r="S78" s="27">
        <f t="shared" si="23"/>
        <v>1.5843517198772174E-2</v>
      </c>
      <c r="T78" s="28">
        <f t="shared" si="24"/>
        <v>3.1699251952914273E-2</v>
      </c>
      <c r="U78" s="28">
        <f t="shared" si="25"/>
        <v>3.1774488362203035E-2</v>
      </c>
      <c r="V78" s="29">
        <f t="shared" si="26"/>
        <v>170.88139863563512</v>
      </c>
      <c r="W78" s="29">
        <f t="shared" si="27"/>
        <v>5.4296690122649665</v>
      </c>
      <c r="X78" s="93">
        <v>169.92339999999999</v>
      </c>
      <c r="Y78" s="93">
        <v>170.67330000000001</v>
      </c>
      <c r="Z78" s="176">
        <v>376</v>
      </c>
      <c r="AA78" s="119">
        <v>3783961.36</v>
      </c>
      <c r="AB78" s="77"/>
      <c r="AC78" s="45"/>
      <c r="AD78" s="45"/>
      <c r="AE78" s="46"/>
      <c r="AF78" s="11"/>
      <c r="AG78" s="12"/>
      <c r="AH78" s="12"/>
      <c r="AI78" s="12"/>
      <c r="AJ78" s="13"/>
      <c r="AK78" s="11"/>
      <c r="AL78" s="12"/>
      <c r="AM78" s="12"/>
      <c r="AN78" s="12"/>
      <c r="AO78" s="13"/>
      <c r="AP78" s="11"/>
      <c r="AQ78" s="12"/>
      <c r="AR78" s="12"/>
      <c r="AS78" s="12"/>
      <c r="AT78" s="13"/>
    </row>
    <row r="79" spans="1:46" ht="16.5" customHeight="1" x14ac:dyDescent="0.3">
      <c r="A79" s="19">
        <v>69</v>
      </c>
      <c r="B79" s="33" t="s">
        <v>77</v>
      </c>
      <c r="C79" s="33" t="s">
        <v>138</v>
      </c>
      <c r="D79" s="21"/>
      <c r="E79" s="21"/>
      <c r="F79" s="21">
        <v>282823861.04000002</v>
      </c>
      <c r="G79" s="21">
        <v>1180370009.4000001</v>
      </c>
      <c r="H79" s="21"/>
      <c r="I79" s="21">
        <v>208414982.75999999</v>
      </c>
      <c r="J79" s="21">
        <v>1463194392.4200001</v>
      </c>
      <c r="K79" s="21">
        <v>2832680.25</v>
      </c>
      <c r="L79" s="35">
        <v>-61156018.039999999</v>
      </c>
      <c r="M79" s="21">
        <v>1671608853.21</v>
      </c>
      <c r="N79" s="21">
        <v>12354648.800000001</v>
      </c>
      <c r="O79" s="179">
        <v>1975921662.96</v>
      </c>
      <c r="P79" s="26">
        <f t="shared" si="21"/>
        <v>4.2890949460170601E-3</v>
      </c>
      <c r="Q79" s="42">
        <v>1659254204.71</v>
      </c>
      <c r="R79" s="26">
        <f t="shared" si="22"/>
        <v>3.437131881530023E-3</v>
      </c>
      <c r="S79" s="27">
        <f t="shared" si="23"/>
        <v>-0.16026316436837937</v>
      </c>
      <c r="T79" s="28">
        <f t="shared" si="24"/>
        <v>1.7072008869762594E-3</v>
      </c>
      <c r="U79" s="28">
        <f t="shared" si="25"/>
        <v>-3.6857533864552525E-2</v>
      </c>
      <c r="V79" s="29">
        <f t="shared" si="26"/>
        <v>1.4509720496870042</v>
      </c>
      <c r="W79" s="29">
        <f t="shared" si="27"/>
        <v>-5.3479251457857951E-2</v>
      </c>
      <c r="X79" s="21">
        <v>1.4480999999999999</v>
      </c>
      <c r="Y79" s="21">
        <v>1.4480999999999999</v>
      </c>
      <c r="Z79" s="30">
        <v>130</v>
      </c>
      <c r="AA79" s="37">
        <v>1143546634.8699999</v>
      </c>
      <c r="AB79" s="87"/>
      <c r="AC79" s="48"/>
      <c r="AD79" s="48"/>
      <c r="AE79" s="48"/>
      <c r="AF79" s="11"/>
      <c r="AG79" s="12"/>
      <c r="AH79" s="12"/>
      <c r="AI79" s="12"/>
      <c r="AJ79" s="13"/>
      <c r="AK79" s="11"/>
      <c r="AL79" s="12"/>
      <c r="AM79" s="12"/>
      <c r="AN79" s="12"/>
      <c r="AO79" s="13"/>
      <c r="AP79" s="11"/>
      <c r="AQ79" s="12"/>
      <c r="AR79" s="12"/>
      <c r="AS79" s="12"/>
      <c r="AT79" s="13"/>
    </row>
    <row r="80" spans="1:46" ht="16.5" customHeight="1" x14ac:dyDescent="0.3">
      <c r="A80" s="19">
        <v>70</v>
      </c>
      <c r="B80" s="33" t="s">
        <v>26</v>
      </c>
      <c r="C80" s="33" t="s">
        <v>139</v>
      </c>
      <c r="D80" s="21"/>
      <c r="E80" s="21"/>
      <c r="F80" s="21">
        <v>807985627.66999996</v>
      </c>
      <c r="G80" s="21">
        <v>9430872176.5300007</v>
      </c>
      <c r="H80" s="21"/>
      <c r="I80" s="21">
        <v>334029450.36000001</v>
      </c>
      <c r="J80" s="21">
        <v>10238857804.200001</v>
      </c>
      <c r="K80" s="21">
        <v>-21428109.949999999</v>
      </c>
      <c r="L80" s="35">
        <v>36097158.82</v>
      </c>
      <c r="M80" s="21">
        <v>10572887254.559999</v>
      </c>
      <c r="N80" s="21">
        <v>-67525119.849999994</v>
      </c>
      <c r="O80" s="179">
        <v>12607028538.18</v>
      </c>
      <c r="P80" s="26">
        <f t="shared" si="21"/>
        <v>2.7365833069716853E-2</v>
      </c>
      <c r="Q80" s="42">
        <v>10505362134.709999</v>
      </c>
      <c r="R80" s="26">
        <f t="shared" si="22"/>
        <v>2.1761774065560346E-2</v>
      </c>
      <c r="S80" s="27">
        <f t="shared" si="23"/>
        <v>-0.16670592892727806</v>
      </c>
      <c r="T80" s="28">
        <f t="shared" si="24"/>
        <v>-2.0397307275301767E-3</v>
      </c>
      <c r="U80" s="28">
        <f t="shared" si="25"/>
        <v>3.4360699190686644E-3</v>
      </c>
      <c r="V80" s="29">
        <f t="shared" si="26"/>
        <v>112.90545536782776</v>
      </c>
      <c r="W80" s="29">
        <f t="shared" si="27"/>
        <v>0.38795103888814264</v>
      </c>
      <c r="X80" s="21">
        <v>112.91</v>
      </c>
      <c r="Y80" s="21">
        <v>112.91</v>
      </c>
      <c r="Z80" s="30">
        <v>922</v>
      </c>
      <c r="AA80" s="37">
        <v>93045655.769999996</v>
      </c>
      <c r="AB80" s="18"/>
      <c r="AC80" s="10"/>
      <c r="AD80" s="10"/>
      <c r="AE80" s="10"/>
      <c r="AF80" s="11"/>
      <c r="AG80" s="12"/>
      <c r="AH80" s="12"/>
      <c r="AI80" s="12"/>
      <c r="AJ80" s="13"/>
      <c r="AK80" s="11"/>
      <c r="AL80" s="12"/>
      <c r="AM80" s="12"/>
      <c r="AN80" s="12"/>
      <c r="AO80" s="13"/>
      <c r="AP80" s="11"/>
      <c r="AQ80" s="12"/>
      <c r="AR80" s="12"/>
      <c r="AS80" s="12"/>
      <c r="AT80" s="13"/>
    </row>
    <row r="81" spans="1:46" ht="16.5" customHeight="1" x14ac:dyDescent="0.3">
      <c r="A81" s="19">
        <v>71</v>
      </c>
      <c r="B81" s="20" t="s">
        <v>53</v>
      </c>
      <c r="C81" s="20" t="s">
        <v>140</v>
      </c>
      <c r="D81" s="21"/>
      <c r="E81" s="21"/>
      <c r="F81" s="21">
        <v>37008702.340000004</v>
      </c>
      <c r="G81" s="21">
        <v>347955616.19999999</v>
      </c>
      <c r="H81" s="21"/>
      <c r="I81" s="21">
        <v>1020761.61</v>
      </c>
      <c r="J81" s="21">
        <v>384964318.54000002</v>
      </c>
      <c r="K81" s="21">
        <v>514134.81</v>
      </c>
      <c r="L81" s="35">
        <v>2526286.92</v>
      </c>
      <c r="M81" s="21">
        <v>385985080.14999998</v>
      </c>
      <c r="N81" s="21">
        <v>514134.81</v>
      </c>
      <c r="O81" s="179">
        <v>397835020.56999999</v>
      </c>
      <c r="P81" s="26">
        <f t="shared" si="21"/>
        <v>8.6357278634174438E-4</v>
      </c>
      <c r="Q81" s="42">
        <v>385470945.33999997</v>
      </c>
      <c r="R81" s="26">
        <f t="shared" si="22"/>
        <v>7.9849999588411209E-4</v>
      </c>
      <c r="S81" s="27">
        <f t="shared" si="23"/>
        <v>-3.1078398307633481E-2</v>
      </c>
      <c r="T81" s="28">
        <f t="shared" si="24"/>
        <v>1.3337835606429783E-3</v>
      </c>
      <c r="U81" s="28">
        <f t="shared" si="25"/>
        <v>6.5537674124095634E-3</v>
      </c>
      <c r="V81" s="29">
        <f t="shared" si="26"/>
        <v>1.1316860471011625</v>
      </c>
      <c r="W81" s="29">
        <f t="shared" si="27"/>
        <v>7.4168071365701927E-3</v>
      </c>
      <c r="X81" s="21">
        <v>1.1299999999999999</v>
      </c>
      <c r="Y81" s="21">
        <v>1.1299999999999999</v>
      </c>
      <c r="Z81" s="30">
        <v>171</v>
      </c>
      <c r="AA81" s="37">
        <v>340616504.31</v>
      </c>
      <c r="AB81" s="18"/>
      <c r="AC81" s="10"/>
      <c r="AD81" s="10"/>
      <c r="AE81" s="10"/>
      <c r="AF81" s="11"/>
      <c r="AG81" s="12"/>
      <c r="AH81" s="12"/>
      <c r="AI81" s="12"/>
      <c r="AJ81" s="13"/>
      <c r="AK81" s="11"/>
      <c r="AL81" s="12"/>
      <c r="AM81" s="12"/>
      <c r="AN81" s="12"/>
      <c r="AO81" s="13"/>
      <c r="AP81" s="11"/>
      <c r="AQ81" s="12"/>
      <c r="AR81" s="12"/>
      <c r="AS81" s="12"/>
      <c r="AT81" s="13"/>
    </row>
    <row r="82" spans="1:46" ht="16.5" customHeight="1" x14ac:dyDescent="0.3">
      <c r="A82" s="19">
        <v>72</v>
      </c>
      <c r="B82" s="20" t="s">
        <v>69</v>
      </c>
      <c r="C82" s="20" t="s">
        <v>141</v>
      </c>
      <c r="D82" s="21"/>
      <c r="E82" s="21"/>
      <c r="F82" s="21"/>
      <c r="G82" s="23">
        <v>1579207876</v>
      </c>
      <c r="H82" s="21"/>
      <c r="I82" s="23">
        <v>117696678</v>
      </c>
      <c r="J82" s="23">
        <v>1579207876</v>
      </c>
      <c r="K82" s="21">
        <v>2646521.4</v>
      </c>
      <c r="L82" s="35">
        <v>6504121.7999999998</v>
      </c>
      <c r="M82" s="21">
        <v>1696904554</v>
      </c>
      <c r="N82" s="21">
        <v>52467812.200000003</v>
      </c>
      <c r="O82" s="179">
        <v>1491258581.3900001</v>
      </c>
      <c r="P82" s="26">
        <f t="shared" si="21"/>
        <v>3.2370461666292802E-3</v>
      </c>
      <c r="Q82" s="42">
        <v>1644436741.8</v>
      </c>
      <c r="R82" s="26">
        <f t="shared" si="22"/>
        <v>3.4064376250220207E-3</v>
      </c>
      <c r="S82" s="27">
        <f t="shared" si="23"/>
        <v>0.10271737063013088</v>
      </c>
      <c r="T82" s="28">
        <f t="shared" si="24"/>
        <v>1.6093786600165103E-3</v>
      </c>
      <c r="U82" s="28">
        <f t="shared" si="25"/>
        <v>3.9552277291497332E-3</v>
      </c>
      <c r="V82" s="29">
        <f t="shared" si="26"/>
        <v>111.54123024976158</v>
      </c>
      <c r="W82" s="29">
        <f t="shared" si="27"/>
        <v>0.44117096682733198</v>
      </c>
      <c r="X82" s="21">
        <v>42020.4</v>
      </c>
      <c r="Y82" s="21">
        <v>42020.4</v>
      </c>
      <c r="Z82" s="30">
        <v>316</v>
      </c>
      <c r="AA82" s="52">
        <v>14742860</v>
      </c>
      <c r="AB82" s="18"/>
      <c r="AC82" s="10"/>
      <c r="AD82" s="10"/>
      <c r="AE82" s="10"/>
      <c r="AF82" s="11"/>
      <c r="AG82" s="12"/>
      <c r="AH82" s="12"/>
      <c r="AI82" s="12"/>
      <c r="AJ82" s="13"/>
      <c r="AK82" s="11"/>
      <c r="AL82" s="12"/>
      <c r="AM82" s="12"/>
      <c r="AN82" s="12"/>
      <c r="AO82" s="13"/>
      <c r="AP82" s="11"/>
      <c r="AQ82" s="12"/>
      <c r="AR82" s="12"/>
      <c r="AS82" s="12"/>
      <c r="AT82" s="13"/>
    </row>
    <row r="83" spans="1:46" ht="16.5" customHeight="1" x14ac:dyDescent="0.3">
      <c r="A83" s="19">
        <v>73</v>
      </c>
      <c r="B83" s="33" t="s">
        <v>38</v>
      </c>
      <c r="C83" s="20" t="s">
        <v>142</v>
      </c>
      <c r="D83" s="21"/>
      <c r="E83" s="21"/>
      <c r="F83" s="21">
        <v>591579340.60000002</v>
      </c>
      <c r="G83" s="21">
        <v>833447069.85000002</v>
      </c>
      <c r="H83" s="21"/>
      <c r="I83" s="21">
        <v>758451369.88</v>
      </c>
      <c r="J83" s="21">
        <v>1425026410.45</v>
      </c>
      <c r="K83" s="21">
        <v>7258077.9500000002</v>
      </c>
      <c r="L83" s="35">
        <v>-87332132.329999998</v>
      </c>
      <c r="M83" s="21">
        <v>2159948580.3000002</v>
      </c>
      <c r="N83" s="21">
        <v>-20795456</v>
      </c>
      <c r="O83" s="179">
        <v>2468380490</v>
      </c>
      <c r="P83" s="120" t="s">
        <v>98</v>
      </c>
      <c r="Q83" s="42">
        <v>2139153125</v>
      </c>
      <c r="R83" s="26">
        <f t="shared" si="22"/>
        <v>4.4312386761117999E-3</v>
      </c>
      <c r="S83" s="27">
        <f t="shared" si="23"/>
        <v>-0.13337788332624523</v>
      </c>
      <c r="T83" s="28">
        <f t="shared" si="24"/>
        <v>3.3929679297736107E-3</v>
      </c>
      <c r="U83" s="28">
        <f t="shared" si="25"/>
        <v>-4.0825563775384238E-2</v>
      </c>
      <c r="V83" s="29">
        <f t="shared" si="26"/>
        <v>1.0571005706544867</v>
      </c>
      <c r="W83" s="29">
        <f t="shared" si="27"/>
        <v>-4.3156726764249823E-2</v>
      </c>
      <c r="X83" s="21">
        <v>1.0427</v>
      </c>
      <c r="Y83" s="21">
        <v>1.0479000000000001</v>
      </c>
      <c r="Z83" s="30">
        <v>420</v>
      </c>
      <c r="AA83" s="37">
        <v>2023604172</v>
      </c>
      <c r="AB83" s="18"/>
      <c r="AC83" s="10"/>
      <c r="AD83" s="10"/>
      <c r="AE83" s="10"/>
      <c r="AF83" s="11"/>
      <c r="AG83" s="12"/>
      <c r="AH83" s="12"/>
      <c r="AI83" s="12"/>
      <c r="AJ83" s="13"/>
      <c r="AK83" s="11"/>
      <c r="AL83" s="12"/>
      <c r="AM83" s="12"/>
      <c r="AN83" s="12"/>
      <c r="AO83" s="13"/>
      <c r="AP83" s="11"/>
      <c r="AQ83" s="12"/>
      <c r="AR83" s="12"/>
      <c r="AS83" s="12"/>
      <c r="AT83" s="13"/>
    </row>
    <row r="84" spans="1:46" ht="16.5" customHeight="1" x14ac:dyDescent="0.3">
      <c r="A84" s="19">
        <v>74</v>
      </c>
      <c r="B84" s="33" t="s">
        <v>143</v>
      </c>
      <c r="C84" s="20" t="s">
        <v>144</v>
      </c>
      <c r="D84" s="21"/>
      <c r="E84" s="21"/>
      <c r="F84" s="21"/>
      <c r="G84" s="21">
        <v>354677275</v>
      </c>
      <c r="H84" s="21"/>
      <c r="I84" s="21">
        <v>79964357.599999994</v>
      </c>
      <c r="J84" s="34">
        <v>354677275</v>
      </c>
      <c r="K84" s="21">
        <v>628565.6</v>
      </c>
      <c r="L84" s="35">
        <v>2234840.7999999998</v>
      </c>
      <c r="M84" s="21">
        <v>443614340.80000001</v>
      </c>
      <c r="N84" s="21">
        <v>7443181.5999999996</v>
      </c>
      <c r="O84" s="179">
        <v>434247067.19999999</v>
      </c>
      <c r="P84" s="26">
        <f>(O84/$O$87)</f>
        <v>9.4261171187329359E-4</v>
      </c>
      <c r="Q84" s="42">
        <v>436171159.19999999</v>
      </c>
      <c r="R84" s="26">
        <f t="shared" si="22"/>
        <v>9.035250854478018E-4</v>
      </c>
      <c r="S84" s="27">
        <f t="shared" si="23"/>
        <v>4.4308693030592795E-3</v>
      </c>
      <c r="T84" s="28">
        <f t="shared" si="24"/>
        <v>1.4410984925112397E-3</v>
      </c>
      <c r="U84" s="28">
        <f t="shared" si="25"/>
        <v>5.1237702284099114E-3</v>
      </c>
      <c r="V84" s="29">
        <f t="shared" si="26"/>
        <v>103.36054389914453</v>
      </c>
      <c r="W84" s="29">
        <f t="shared" si="27"/>
        <v>0.52959567762269244</v>
      </c>
      <c r="X84" s="21">
        <v>39276.800000000003</v>
      </c>
      <c r="Y84" s="21">
        <v>39276.800000000003</v>
      </c>
      <c r="Z84" s="30">
        <v>38</v>
      </c>
      <c r="AA84" s="37">
        <v>4219900</v>
      </c>
      <c r="AB84" s="18"/>
      <c r="AC84" s="10"/>
      <c r="AD84" s="10"/>
      <c r="AE84" s="10"/>
      <c r="AF84" s="11"/>
      <c r="AG84" s="12"/>
      <c r="AH84" s="12"/>
      <c r="AI84" s="12"/>
      <c r="AJ84" s="13"/>
      <c r="AK84" s="11"/>
      <c r="AL84" s="12"/>
      <c r="AM84" s="12"/>
      <c r="AN84" s="12"/>
      <c r="AO84" s="13"/>
      <c r="AP84" s="11"/>
      <c r="AQ84" s="12"/>
      <c r="AR84" s="12"/>
      <c r="AS84" s="12"/>
      <c r="AT84" s="13"/>
    </row>
    <row r="85" spans="1:46" ht="16.5" customHeight="1" x14ac:dyDescent="0.3">
      <c r="A85" s="19">
        <v>75</v>
      </c>
      <c r="B85" s="33" t="s">
        <v>87</v>
      </c>
      <c r="C85" s="20" t="s">
        <v>145</v>
      </c>
      <c r="D85" s="21"/>
      <c r="E85" s="21"/>
      <c r="F85" s="21">
        <v>93728204.599999994</v>
      </c>
      <c r="G85" s="21">
        <v>937231088</v>
      </c>
      <c r="H85" s="21"/>
      <c r="I85" s="21">
        <v>37152349.200000003</v>
      </c>
      <c r="J85" s="21">
        <v>1030959292.6</v>
      </c>
      <c r="K85" s="21">
        <v>1962817.8</v>
      </c>
      <c r="L85" s="35">
        <v>7640618.2000000002</v>
      </c>
      <c r="M85" s="21">
        <v>1068111641.8</v>
      </c>
      <c r="N85" s="21">
        <v>6559636</v>
      </c>
      <c r="O85" s="179">
        <v>998600350.79999995</v>
      </c>
      <c r="P85" s="26">
        <f>(O85/$O$87)</f>
        <v>2.167642471863445E-3</v>
      </c>
      <c r="Q85" s="42">
        <v>1078451206.2</v>
      </c>
      <c r="R85" s="26">
        <f t="shared" si="22"/>
        <v>2.2340030918604121E-3</v>
      </c>
      <c r="S85" s="27">
        <f t="shared" si="23"/>
        <v>7.996277523438669E-2</v>
      </c>
      <c r="T85" s="28">
        <f t="shared" si="24"/>
        <v>1.8200339419306034E-3</v>
      </c>
      <c r="U85" s="28">
        <f t="shared" si="25"/>
        <v>7.0848065782431312E-3</v>
      </c>
      <c r="V85" s="29">
        <f t="shared" si="26"/>
        <v>1.0549470211705818</v>
      </c>
      <c r="W85" s="29">
        <f t="shared" si="27"/>
        <v>7.4740955952873334E-3</v>
      </c>
      <c r="X85" s="21">
        <v>418.95</v>
      </c>
      <c r="Y85" s="21">
        <v>418.95</v>
      </c>
      <c r="Z85" s="30">
        <v>114</v>
      </c>
      <c r="AA85" s="37">
        <v>1022279967.2</v>
      </c>
      <c r="AB85" s="18"/>
      <c r="AC85" s="121"/>
      <c r="AD85" s="121"/>
      <c r="AE85" s="121"/>
      <c r="AF85" s="122"/>
      <c r="AG85" s="12"/>
      <c r="AH85" s="12"/>
      <c r="AI85" s="12"/>
      <c r="AJ85" s="13"/>
      <c r="AK85" s="11"/>
      <c r="AL85" s="12"/>
      <c r="AM85" s="12"/>
      <c r="AN85" s="12"/>
      <c r="AO85" s="13"/>
      <c r="AP85" s="11"/>
      <c r="AQ85" s="12"/>
      <c r="AR85" s="12"/>
      <c r="AS85" s="12"/>
      <c r="AT85" s="13"/>
    </row>
    <row r="86" spans="1:46" ht="16.5" customHeight="1" x14ac:dyDescent="0.3">
      <c r="A86" s="19">
        <v>76</v>
      </c>
      <c r="B86" s="33" t="s">
        <v>96</v>
      </c>
      <c r="C86" s="20" t="s">
        <v>146</v>
      </c>
      <c r="D86" s="21"/>
      <c r="E86" s="21"/>
      <c r="F86" s="21"/>
      <c r="G86" s="21">
        <v>91177788.849999994</v>
      </c>
      <c r="H86" s="21"/>
      <c r="I86" s="21">
        <v>8871462.4700000007</v>
      </c>
      <c r="J86" s="34"/>
      <c r="K86" s="34">
        <v>46086.99</v>
      </c>
      <c r="L86" s="82">
        <v>489865.32</v>
      </c>
      <c r="M86" s="21">
        <v>103736655.67</v>
      </c>
      <c r="N86" s="21">
        <v>561538.47</v>
      </c>
      <c r="O86" s="179">
        <v>128202558.48999999</v>
      </c>
      <c r="P86" s="26">
        <f>(O86/$O$87)</f>
        <v>2.7828681470204979E-4</v>
      </c>
      <c r="Q86" s="42">
        <v>103175117.2</v>
      </c>
      <c r="R86" s="26">
        <f t="shared" si="22"/>
        <v>2.137264342630955E-4</v>
      </c>
      <c r="S86" s="27">
        <f t="shared" si="23"/>
        <v>-0.19521795496735092</v>
      </c>
      <c r="T86" s="28">
        <f t="shared" si="24"/>
        <v>4.4668706225613083E-4</v>
      </c>
      <c r="U86" s="28">
        <f t="shared" si="25"/>
        <v>4.747901754745959E-3</v>
      </c>
      <c r="V86" s="29">
        <f t="shared" si="26"/>
        <v>394.5737506931564</v>
      </c>
      <c r="W86" s="29">
        <f t="shared" si="27"/>
        <v>1.8733974032927319</v>
      </c>
      <c r="X86" s="21">
        <v>394.52</v>
      </c>
      <c r="Y86" s="21">
        <v>394.52</v>
      </c>
      <c r="Z86" s="30">
        <v>5</v>
      </c>
      <c r="AA86" s="123">
        <v>261485</v>
      </c>
      <c r="AB86" s="124"/>
      <c r="AC86" s="125"/>
      <c r="AD86" s="125"/>
      <c r="AE86" s="126"/>
      <c r="AF86" s="37"/>
      <c r="AG86" s="127"/>
      <c r="AH86" s="12"/>
      <c r="AI86" s="12"/>
      <c r="AJ86" s="13"/>
      <c r="AK86" s="11"/>
      <c r="AL86" s="12"/>
      <c r="AM86" s="12"/>
      <c r="AN86" s="12"/>
      <c r="AO86" s="13"/>
      <c r="AP86" s="11"/>
      <c r="AQ86" s="12"/>
      <c r="AR86" s="12"/>
      <c r="AS86" s="12"/>
      <c r="AT86" s="13"/>
    </row>
    <row r="87" spans="1:46" ht="16.5" customHeight="1" x14ac:dyDescent="0.3">
      <c r="A87" s="19"/>
      <c r="B87" s="66"/>
      <c r="C87" s="67" t="s">
        <v>55</v>
      </c>
      <c r="D87" s="68"/>
      <c r="E87" s="68"/>
      <c r="F87" s="68"/>
      <c r="G87" s="68"/>
      <c r="H87" s="68"/>
      <c r="I87" s="68"/>
      <c r="J87" s="68"/>
      <c r="K87" s="68"/>
      <c r="L87" s="69"/>
      <c r="M87" s="68"/>
      <c r="N87" s="68"/>
      <c r="O87" s="181">
        <f>SUM(O61:O86)</f>
        <v>460684990150.40002</v>
      </c>
      <c r="P87" s="71">
        <f>(O87/$O$124)</f>
        <v>0.30476355109073783</v>
      </c>
      <c r="Q87" s="70">
        <f>SUM(Q61:Q86)</f>
        <v>482743828837.72003</v>
      </c>
      <c r="R87" s="71">
        <f>(Q87/$Q$124)</f>
        <v>0.33985596553424169</v>
      </c>
      <c r="S87" s="72">
        <f t="shared" si="23"/>
        <v>4.7882694593801393E-2</v>
      </c>
      <c r="T87" s="73"/>
      <c r="U87" s="73"/>
      <c r="V87" s="74"/>
      <c r="W87" s="74"/>
      <c r="X87" s="68"/>
      <c r="Y87" s="68"/>
      <c r="Z87" s="75">
        <f>SUM(Z61:Z86)</f>
        <v>36331</v>
      </c>
      <c r="AA87" s="76"/>
      <c r="AB87" s="18"/>
      <c r="AC87" s="10"/>
      <c r="AD87" s="10"/>
      <c r="AE87" s="10"/>
      <c r="AF87" s="128"/>
      <c r="AG87" s="12"/>
      <c r="AH87" s="12"/>
      <c r="AI87" s="12"/>
      <c r="AJ87" s="13"/>
      <c r="AK87" s="11"/>
      <c r="AL87" s="12"/>
      <c r="AM87" s="12"/>
      <c r="AN87" s="12"/>
      <c r="AO87" s="13"/>
      <c r="AP87" s="11"/>
      <c r="AQ87" s="12"/>
      <c r="AR87" s="12"/>
      <c r="AS87" s="12"/>
      <c r="AT87" s="13"/>
    </row>
    <row r="88" spans="1:46" ht="16.5" customHeight="1" x14ac:dyDescent="0.3">
      <c r="A88" s="101"/>
      <c r="B88" s="102"/>
      <c r="C88" s="103" t="s">
        <v>147</v>
      </c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27"/>
      <c r="Q88" s="104"/>
      <c r="R88" s="27"/>
      <c r="S88" s="27"/>
      <c r="T88" s="105"/>
      <c r="U88" s="105"/>
      <c r="V88" s="106"/>
      <c r="W88" s="106"/>
      <c r="X88" s="104"/>
      <c r="Y88" s="104"/>
      <c r="Z88" s="104"/>
      <c r="AA88" s="107"/>
      <c r="AB88" s="64"/>
      <c r="AC88" s="39"/>
      <c r="AD88" s="39"/>
      <c r="AE88" s="39"/>
      <c r="AF88" s="11"/>
      <c r="AG88" s="12"/>
      <c r="AH88" s="12"/>
      <c r="AI88" s="12"/>
      <c r="AJ88" s="13"/>
      <c r="AK88" s="11"/>
      <c r="AL88" s="12"/>
      <c r="AM88" s="12"/>
      <c r="AN88" s="12"/>
      <c r="AO88" s="13"/>
      <c r="AP88" s="11"/>
      <c r="AQ88" s="12"/>
      <c r="AR88" s="12"/>
      <c r="AS88" s="12"/>
      <c r="AT88" s="13"/>
    </row>
    <row r="89" spans="1:46" ht="16.5" customHeight="1" x14ac:dyDescent="0.3">
      <c r="A89" s="19">
        <v>77</v>
      </c>
      <c r="B89" s="20" t="s">
        <v>120</v>
      </c>
      <c r="C89" s="20" t="s">
        <v>148</v>
      </c>
      <c r="D89" s="21"/>
      <c r="E89" s="21"/>
      <c r="F89" s="129" t="s">
        <v>149</v>
      </c>
      <c r="G89" s="129" t="s">
        <v>150</v>
      </c>
      <c r="H89" s="21">
        <v>1775390000</v>
      </c>
      <c r="I89" s="129" t="s">
        <v>151</v>
      </c>
      <c r="J89" s="129" t="s">
        <v>152</v>
      </c>
      <c r="K89" s="130" t="s">
        <v>153</v>
      </c>
      <c r="L89" s="131" t="s">
        <v>154</v>
      </c>
      <c r="M89" s="21">
        <v>2392034299.9899998</v>
      </c>
      <c r="N89" s="21">
        <v>113250894.31999999</v>
      </c>
      <c r="O89" s="179">
        <v>2272836542</v>
      </c>
      <c r="P89" s="26">
        <f>(O89/$O$93)</f>
        <v>4.5677240635531947E-2</v>
      </c>
      <c r="Q89" s="42">
        <v>2278783405.6700001</v>
      </c>
      <c r="R89" s="26">
        <f>(Q89/$Q$93)</f>
        <v>5.7080875721405223E-2</v>
      </c>
      <c r="S89" s="27">
        <f>((Q89-O89)/O89)</f>
        <v>2.616494217735116E-3</v>
      </c>
      <c r="T89" s="28" t="e">
        <f>(K89/Q89)</f>
        <v>#VALUE!</v>
      </c>
      <c r="U89" s="28" t="e">
        <f>L89/Q89</f>
        <v>#VALUE!</v>
      </c>
      <c r="V89" s="29" t="e">
        <f>Q89/AA89</f>
        <v>#DIV/0!</v>
      </c>
      <c r="W89" s="29" t="e">
        <f>L89/AA89</f>
        <v>#VALUE!</v>
      </c>
      <c r="X89" s="21"/>
      <c r="Y89" s="21"/>
      <c r="Z89" s="30">
        <v>2623</v>
      </c>
      <c r="AA89" s="37"/>
      <c r="AB89" s="77"/>
      <c r="AC89" s="45"/>
      <c r="AD89" s="45"/>
      <c r="AE89" s="46"/>
      <c r="AF89" s="11"/>
      <c r="AG89" s="12"/>
      <c r="AH89" s="12"/>
      <c r="AI89" s="12"/>
      <c r="AJ89" s="13"/>
      <c r="AK89" s="11"/>
      <c r="AL89" s="12"/>
      <c r="AM89" s="12"/>
      <c r="AN89" s="12"/>
      <c r="AO89" s="13"/>
      <c r="AP89" s="11"/>
      <c r="AQ89" s="12"/>
      <c r="AR89" s="12"/>
      <c r="AS89" s="12"/>
      <c r="AT89" s="13"/>
    </row>
    <row r="90" spans="1:46" ht="16.5" customHeight="1" x14ac:dyDescent="0.3">
      <c r="A90" s="19">
        <v>78</v>
      </c>
      <c r="B90" s="20" t="s">
        <v>120</v>
      </c>
      <c r="C90" s="20" t="s">
        <v>155</v>
      </c>
      <c r="D90" s="34"/>
      <c r="E90" s="21"/>
      <c r="F90" s="21"/>
      <c r="G90" s="34">
        <v>518350346.38999999</v>
      </c>
      <c r="H90" s="129" t="s">
        <v>156</v>
      </c>
      <c r="I90" s="129" t="s">
        <v>157</v>
      </c>
      <c r="J90" s="129" t="s">
        <v>158</v>
      </c>
      <c r="K90" s="130" t="s">
        <v>159</v>
      </c>
      <c r="L90" s="132" t="s">
        <v>160</v>
      </c>
      <c r="M90" s="133" t="s">
        <v>161</v>
      </c>
      <c r="N90" s="133" t="s">
        <v>162</v>
      </c>
      <c r="O90" s="183">
        <v>9909464732</v>
      </c>
      <c r="P90" s="26">
        <f>(O90/$O$93)</f>
        <v>0.19915070739516522</v>
      </c>
      <c r="Q90" s="134" t="s">
        <v>163</v>
      </c>
      <c r="R90" s="26" t="e">
        <f>(Q90/$Q$93)</f>
        <v>#VALUE!</v>
      </c>
      <c r="S90" s="27" t="e">
        <f>((Q90-O90)/O90)</f>
        <v>#VALUE!</v>
      </c>
      <c r="T90" s="28" t="e">
        <f>(K90/Q90)</f>
        <v>#VALUE!</v>
      </c>
      <c r="U90" s="28" t="e">
        <f>L90/Q90</f>
        <v>#VALUE!</v>
      </c>
      <c r="V90" s="29" t="e">
        <f>Q90/AA90</f>
        <v>#VALUE!</v>
      </c>
      <c r="W90" s="29" t="e">
        <f>L90/AA90</f>
        <v>#VALUE!</v>
      </c>
      <c r="X90" s="33" t="s">
        <v>164</v>
      </c>
      <c r="Y90" s="33" t="s">
        <v>164</v>
      </c>
      <c r="Z90" s="30">
        <v>5229</v>
      </c>
      <c r="AA90" s="37">
        <v>188127066</v>
      </c>
      <c r="AB90" s="87"/>
      <c r="AC90" s="135"/>
      <c r="AD90" s="48"/>
      <c r="AE90" s="48"/>
      <c r="AF90" s="11"/>
      <c r="AG90" s="12"/>
      <c r="AH90" s="12"/>
      <c r="AI90" s="12"/>
      <c r="AJ90" s="13"/>
      <c r="AK90" s="11"/>
      <c r="AL90" s="12"/>
      <c r="AM90" s="12"/>
      <c r="AN90" s="12"/>
      <c r="AO90" s="13"/>
      <c r="AP90" s="11"/>
      <c r="AQ90" s="12"/>
      <c r="AR90" s="12"/>
      <c r="AS90" s="12"/>
      <c r="AT90" s="13"/>
    </row>
    <row r="91" spans="1:46" ht="16.5" customHeight="1" x14ac:dyDescent="0.3">
      <c r="A91" s="19">
        <v>79</v>
      </c>
      <c r="B91" s="33" t="s">
        <v>87</v>
      </c>
      <c r="C91" s="20" t="s">
        <v>165</v>
      </c>
      <c r="D91" s="21"/>
      <c r="E91" s="21"/>
      <c r="F91" s="110">
        <v>2014667305.21</v>
      </c>
      <c r="G91" s="21">
        <v>439591850.20999998</v>
      </c>
      <c r="H91" s="21">
        <v>26522225000</v>
      </c>
      <c r="I91" s="21">
        <v>1891282085.75</v>
      </c>
      <c r="J91" s="21">
        <v>28976484155.419998</v>
      </c>
      <c r="K91" s="136">
        <v>44930734.75</v>
      </c>
      <c r="L91" s="35">
        <v>89972074.670000002</v>
      </c>
      <c r="M91" s="21">
        <v>30867766241.169998</v>
      </c>
      <c r="N91" s="21">
        <v>644761176.22000003</v>
      </c>
      <c r="O91" s="179">
        <v>30157289955.639999</v>
      </c>
      <c r="P91" s="26">
        <f>(O91/$O$93)</f>
        <v>0.60607164869284247</v>
      </c>
      <c r="Q91" s="42">
        <v>30223005064.950001</v>
      </c>
      <c r="R91" s="26">
        <f>(Q91/$Q$93)</f>
        <v>0.75705114919975791</v>
      </c>
      <c r="S91" s="27">
        <f>((Q91-O91)/O91)</f>
        <v>2.1790787370703836E-3</v>
      </c>
      <c r="T91" s="28">
        <f>(K91/Q91)</f>
        <v>1.4866402150759898E-3</v>
      </c>
      <c r="U91" s="28">
        <f>L91/Q91</f>
        <v>2.9769400652465811E-3</v>
      </c>
      <c r="V91" s="29">
        <f>Q91/AA91</f>
        <v>11.326818773347295</v>
      </c>
      <c r="W91" s="29">
        <f>L91/AA91</f>
        <v>3.3719260618164694E-2</v>
      </c>
      <c r="X91" s="21">
        <v>11.33</v>
      </c>
      <c r="Y91" s="21">
        <v>11.33</v>
      </c>
      <c r="Z91" s="30">
        <v>894</v>
      </c>
      <c r="AA91" s="37">
        <v>2668269500</v>
      </c>
      <c r="AB91" s="18"/>
      <c r="AC91" s="137"/>
      <c r="AD91" s="10"/>
      <c r="AE91" s="10"/>
      <c r="AF91" s="11"/>
      <c r="AG91" s="12"/>
      <c r="AH91" s="12"/>
      <c r="AI91" s="12"/>
      <c r="AJ91" s="13"/>
      <c r="AK91" s="11"/>
      <c r="AL91" s="12"/>
      <c r="AM91" s="12"/>
      <c r="AN91" s="12"/>
      <c r="AO91" s="13"/>
      <c r="AP91" s="11"/>
      <c r="AQ91" s="12"/>
      <c r="AR91" s="12"/>
      <c r="AS91" s="12"/>
      <c r="AT91" s="13"/>
    </row>
    <row r="92" spans="1:46" ht="16.5" customHeight="1" x14ac:dyDescent="0.3">
      <c r="A92" s="19">
        <v>80</v>
      </c>
      <c r="B92" s="20" t="s">
        <v>32</v>
      </c>
      <c r="C92" s="20" t="s">
        <v>166</v>
      </c>
      <c r="D92" s="21"/>
      <c r="E92" s="21"/>
      <c r="F92" s="110">
        <v>7454950785</v>
      </c>
      <c r="G92" s="21"/>
      <c r="H92" s="21"/>
      <c r="I92" s="21">
        <v>955740</v>
      </c>
      <c r="J92" s="21">
        <v>7454950785</v>
      </c>
      <c r="K92" s="136">
        <v>14604226</v>
      </c>
      <c r="L92" s="35">
        <v>1192953</v>
      </c>
      <c r="M92" s="21">
        <v>7455906525</v>
      </c>
      <c r="N92" s="21">
        <v>-35682994</v>
      </c>
      <c r="O92" s="179">
        <v>7419030578</v>
      </c>
      <c r="P92" s="26">
        <f>(O92/$O$93)</f>
        <v>0.14910040327646037</v>
      </c>
      <c r="Q92" s="42">
        <v>7420223532</v>
      </c>
      <c r="R92" s="26">
        <f>(Q92/$Q$93)</f>
        <v>0.18586797507883684</v>
      </c>
      <c r="S92" s="27">
        <f>((Q92-O92)/O92)</f>
        <v>1.6079647973652009E-4</v>
      </c>
      <c r="T92" s="28">
        <f>(K92/Q92)</f>
        <v>1.9681652361305171E-3</v>
      </c>
      <c r="U92" s="28">
        <f>L92/Q92</f>
        <v>1.6077049361860115E-4</v>
      </c>
      <c r="V92" s="29">
        <f>Q92/AA92</f>
        <v>100.07044547538773</v>
      </c>
      <c r="W92" s="29">
        <f>L92/AA92</f>
        <v>1.6088374915711395E-2</v>
      </c>
      <c r="X92" s="21">
        <v>100.07</v>
      </c>
      <c r="Y92" s="21">
        <v>100.07</v>
      </c>
      <c r="Z92" s="30">
        <v>61</v>
      </c>
      <c r="AA92" s="37">
        <v>74150000</v>
      </c>
      <c r="AB92" s="18"/>
      <c r="AC92" s="10"/>
      <c r="AD92" s="10"/>
      <c r="AE92" s="10"/>
      <c r="AF92" s="11"/>
      <c r="AG92" s="12"/>
      <c r="AH92" s="12"/>
      <c r="AI92" s="12"/>
      <c r="AJ92" s="13"/>
      <c r="AK92" s="11"/>
      <c r="AL92" s="12"/>
      <c r="AM92" s="12"/>
      <c r="AN92" s="12"/>
      <c r="AO92" s="13"/>
      <c r="AP92" s="11"/>
      <c r="AQ92" s="12"/>
      <c r="AR92" s="12"/>
      <c r="AS92" s="12"/>
      <c r="AT92" s="13"/>
    </row>
    <row r="93" spans="1:46" ht="16.5" customHeight="1" x14ac:dyDescent="0.3">
      <c r="A93" s="19"/>
      <c r="B93" s="100"/>
      <c r="C93" s="67" t="s">
        <v>55</v>
      </c>
      <c r="D93" s="68"/>
      <c r="E93" s="68"/>
      <c r="F93" s="68"/>
      <c r="G93" s="68"/>
      <c r="H93" s="68"/>
      <c r="I93" s="68"/>
      <c r="J93" s="138"/>
      <c r="K93" s="68"/>
      <c r="L93" s="69"/>
      <c r="M93" s="68"/>
      <c r="N93" s="68"/>
      <c r="O93" s="181">
        <f>SUM(O89:O92)</f>
        <v>49758621807.639999</v>
      </c>
      <c r="P93" s="71">
        <f>(O93/$O$124)</f>
        <v>3.2917534983127182E-2</v>
      </c>
      <c r="Q93" s="70">
        <f>SUM(Q89:Q92)</f>
        <v>39922012002.620003</v>
      </c>
      <c r="R93" s="71">
        <f>(Q93/$Q$124)</f>
        <v>2.8105452881472169E-2</v>
      </c>
      <c r="S93" s="72">
        <f>((Q93-O93)/O93)</f>
        <v>-0.19768654049637829</v>
      </c>
      <c r="T93" s="73"/>
      <c r="U93" s="73"/>
      <c r="V93" s="74"/>
      <c r="W93" s="74"/>
      <c r="X93" s="68"/>
      <c r="Y93" s="68"/>
      <c r="Z93" s="75">
        <f>SUM(Z89:Z92)</f>
        <v>8807</v>
      </c>
      <c r="AA93" s="76"/>
      <c r="AB93" s="18"/>
      <c r="AC93" s="10"/>
      <c r="AD93" s="10"/>
      <c r="AE93" s="10"/>
      <c r="AF93" s="11"/>
      <c r="AG93" s="12"/>
      <c r="AH93" s="12"/>
      <c r="AI93" s="12"/>
      <c r="AJ93" s="13"/>
      <c r="AK93" s="11"/>
      <c r="AL93" s="12"/>
      <c r="AM93" s="12"/>
      <c r="AN93" s="12"/>
      <c r="AO93" s="13"/>
      <c r="AP93" s="11"/>
      <c r="AQ93" s="12"/>
      <c r="AR93" s="12"/>
      <c r="AS93" s="12"/>
      <c r="AT93" s="13"/>
    </row>
    <row r="94" spans="1:46" ht="16.5" customHeight="1" x14ac:dyDescent="0.3">
      <c r="A94" s="101"/>
      <c r="B94" s="102"/>
      <c r="C94" s="103" t="s">
        <v>167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27"/>
      <c r="Q94" s="104"/>
      <c r="R94" s="27"/>
      <c r="S94" s="27"/>
      <c r="T94" s="105"/>
      <c r="U94" s="105"/>
      <c r="V94" s="106"/>
      <c r="W94" s="106"/>
      <c r="X94" s="104"/>
      <c r="Y94" s="104"/>
      <c r="Z94" s="104"/>
      <c r="AA94" s="107"/>
      <c r="AB94" s="64"/>
      <c r="AC94" s="39"/>
      <c r="AD94" s="39"/>
      <c r="AE94" s="39"/>
      <c r="AF94" s="11"/>
      <c r="AG94" s="12"/>
      <c r="AH94" s="12"/>
      <c r="AI94" s="12"/>
      <c r="AJ94" s="13"/>
      <c r="AK94" s="11"/>
      <c r="AL94" s="12"/>
      <c r="AM94" s="12"/>
      <c r="AN94" s="12"/>
      <c r="AO94" s="13"/>
      <c r="AP94" s="11"/>
      <c r="AQ94" s="12"/>
      <c r="AR94" s="12"/>
      <c r="AS94" s="12"/>
      <c r="AT94" s="13"/>
    </row>
    <row r="95" spans="1:46" ht="16.5" customHeight="1" x14ac:dyDescent="0.3">
      <c r="A95" s="19">
        <v>81</v>
      </c>
      <c r="B95" s="20" t="s">
        <v>26</v>
      </c>
      <c r="C95" s="20" t="s">
        <v>168</v>
      </c>
      <c r="D95" s="21">
        <v>778444961.84000003</v>
      </c>
      <c r="E95" s="21"/>
      <c r="F95" s="21">
        <v>531566006.52999997</v>
      </c>
      <c r="G95" s="21">
        <v>450901571.44</v>
      </c>
      <c r="H95" s="36"/>
      <c r="I95" s="34">
        <v>8814339.9299999997</v>
      </c>
      <c r="J95" s="34">
        <v>1760912539.8099999</v>
      </c>
      <c r="K95" s="21">
        <v>-3329985.94</v>
      </c>
      <c r="L95" s="35">
        <v>-3913215.7</v>
      </c>
      <c r="M95" s="21">
        <v>1769726879.74</v>
      </c>
      <c r="N95" s="21">
        <v>-10506973.050000001</v>
      </c>
      <c r="O95" s="179">
        <v>1887127670.8</v>
      </c>
      <c r="P95" s="26">
        <f t="shared" ref="P95:P114" si="28">(O95/$O$115)</f>
        <v>6.3815727130814764E-2</v>
      </c>
      <c r="Q95" s="42">
        <v>1759219906.6900001</v>
      </c>
      <c r="R95" s="26">
        <f t="shared" ref="R95:R114" si="29">(Q95/$Q$115)</f>
        <v>6.0854083940106399E-2</v>
      </c>
      <c r="S95" s="27">
        <f t="shared" ref="S95:S115" si="30">((Q95-O95)/O95)</f>
        <v>-6.7779072973783827E-2</v>
      </c>
      <c r="T95" s="28">
        <f t="shared" ref="T95:T114" si="31">(K95/Q95)</f>
        <v>-1.8928764546925921E-3</v>
      </c>
      <c r="U95" s="28">
        <f t="shared" ref="U95:U114" si="32">L95/Q95</f>
        <v>-2.2244039446795353E-3</v>
      </c>
      <c r="V95" s="29">
        <f t="shared" ref="V95:V114" si="33">Q95/AA95</f>
        <v>3131.3844720616189</v>
      </c>
      <c r="W95" s="29">
        <f t="shared" ref="W95:W114" si="34">L95/AA95</f>
        <v>-6.9654639719621096</v>
      </c>
      <c r="X95" s="21">
        <v>3117.18</v>
      </c>
      <c r="Y95" s="21">
        <v>3141.43</v>
      </c>
      <c r="Z95" s="30">
        <v>1230</v>
      </c>
      <c r="AA95" s="37">
        <v>561802.59</v>
      </c>
      <c r="AB95" s="77"/>
      <c r="AC95" s="45"/>
      <c r="AD95" s="45"/>
      <c r="AE95" s="46"/>
      <c r="AF95" s="11"/>
      <c r="AG95" s="12"/>
      <c r="AH95" s="12"/>
      <c r="AI95" s="12"/>
      <c r="AJ95" s="13"/>
      <c r="AK95" s="11"/>
      <c r="AL95" s="12"/>
      <c r="AM95" s="12"/>
      <c r="AN95" s="12"/>
      <c r="AO95" s="13"/>
      <c r="AP95" s="11"/>
      <c r="AQ95" s="12"/>
      <c r="AR95" s="12"/>
      <c r="AS95" s="12"/>
      <c r="AT95" s="13"/>
    </row>
    <row r="96" spans="1:46" ht="16.5" customHeight="1" x14ac:dyDescent="0.3">
      <c r="A96" s="19">
        <v>82</v>
      </c>
      <c r="B96" s="20" t="s">
        <v>32</v>
      </c>
      <c r="C96" s="20" t="s">
        <v>169</v>
      </c>
      <c r="D96" s="21">
        <v>87635857.200000003</v>
      </c>
      <c r="E96" s="21"/>
      <c r="F96" s="21">
        <v>32386273.969999999</v>
      </c>
      <c r="G96" s="139">
        <v>52000000</v>
      </c>
      <c r="H96" s="21"/>
      <c r="I96" s="21">
        <v>4895893.54</v>
      </c>
      <c r="J96" s="21">
        <v>178525076.72999999</v>
      </c>
      <c r="K96" s="21">
        <v>314823.25</v>
      </c>
      <c r="L96" s="35">
        <v>2083801.23</v>
      </c>
      <c r="M96" s="139">
        <v>178525076.72999999</v>
      </c>
      <c r="N96" s="21">
        <v>1124408.6499999999</v>
      </c>
      <c r="O96" s="179">
        <v>180486868.25999999</v>
      </c>
      <c r="P96" s="26">
        <f t="shared" si="28"/>
        <v>6.1034030255582806E-3</v>
      </c>
      <c r="Q96" s="42">
        <v>177400668.09</v>
      </c>
      <c r="R96" s="26">
        <f t="shared" si="29"/>
        <v>6.1365580880060758E-3</v>
      </c>
      <c r="S96" s="27">
        <f t="shared" si="30"/>
        <v>-1.7099305892737678E-2</v>
      </c>
      <c r="T96" s="28">
        <f t="shared" si="31"/>
        <v>1.7746452332427628E-3</v>
      </c>
      <c r="U96" s="28">
        <f t="shared" si="32"/>
        <v>1.1746298660740291E-2</v>
      </c>
      <c r="V96" s="29">
        <f t="shared" si="33"/>
        <v>131.5482203906389</v>
      </c>
      <c r="W96" s="29">
        <f t="shared" si="34"/>
        <v>1.5452046849973304</v>
      </c>
      <c r="X96" s="21">
        <v>130.78</v>
      </c>
      <c r="Y96" s="21">
        <v>132.18</v>
      </c>
      <c r="Z96" s="36">
        <v>739</v>
      </c>
      <c r="AA96" s="37">
        <v>1348560</v>
      </c>
      <c r="AB96" s="87"/>
      <c r="AC96" s="48"/>
      <c r="AD96" s="48"/>
      <c r="AE96" s="48"/>
      <c r="AF96" s="11"/>
      <c r="AG96" s="12"/>
      <c r="AH96" s="12"/>
      <c r="AI96" s="12"/>
      <c r="AJ96" s="13"/>
      <c r="AK96" s="11"/>
      <c r="AL96" s="12"/>
      <c r="AM96" s="12"/>
      <c r="AN96" s="12"/>
      <c r="AO96" s="13"/>
      <c r="AP96" s="11"/>
      <c r="AQ96" s="12"/>
      <c r="AR96" s="12"/>
      <c r="AS96" s="12"/>
      <c r="AT96" s="13"/>
    </row>
    <row r="97" spans="1:46" ht="16.5" customHeight="1" x14ac:dyDescent="0.3">
      <c r="A97" s="19">
        <v>83</v>
      </c>
      <c r="B97" s="20" t="s">
        <v>36</v>
      </c>
      <c r="C97" s="20" t="s">
        <v>170</v>
      </c>
      <c r="D97" s="21">
        <v>446943605.44999999</v>
      </c>
      <c r="E97" s="21"/>
      <c r="F97" s="21">
        <v>164251652</v>
      </c>
      <c r="G97" s="21">
        <v>299925311</v>
      </c>
      <c r="H97" s="21"/>
      <c r="I97" s="21">
        <v>79495433</v>
      </c>
      <c r="J97" s="21">
        <v>911120569</v>
      </c>
      <c r="K97" s="21">
        <v>-1563557</v>
      </c>
      <c r="L97" s="35">
        <v>-2883699</v>
      </c>
      <c r="M97" s="21">
        <v>990616002</v>
      </c>
      <c r="N97" s="21">
        <v>-74311858</v>
      </c>
      <c r="O97" s="179">
        <v>927746447.80999994</v>
      </c>
      <c r="P97" s="26">
        <f t="shared" si="28"/>
        <v>3.1372977608307366E-2</v>
      </c>
      <c r="Q97" s="42">
        <v>921299144.38999999</v>
      </c>
      <c r="R97" s="26">
        <f t="shared" si="29"/>
        <v>3.1869134298363015E-2</v>
      </c>
      <c r="S97" s="27">
        <f t="shared" si="30"/>
        <v>-6.9494239888702311E-3</v>
      </c>
      <c r="T97" s="28">
        <f t="shared" si="31"/>
        <v>-1.6971219495001751E-3</v>
      </c>
      <c r="U97" s="28">
        <f t="shared" si="32"/>
        <v>-3.130035469542655E-3</v>
      </c>
      <c r="V97" s="29">
        <f t="shared" si="33"/>
        <v>1.361543959815922</v>
      </c>
      <c r="W97" s="29">
        <f t="shared" si="34"/>
        <v>-4.2616808875653956E-3</v>
      </c>
      <c r="X97" s="21">
        <v>1.3614999999999999</v>
      </c>
      <c r="Y97" s="21">
        <v>1.3824000000000001</v>
      </c>
      <c r="Z97" s="30">
        <v>1432</v>
      </c>
      <c r="AA97" s="37">
        <v>676657656</v>
      </c>
      <c r="AB97" s="18"/>
      <c r="AC97" s="10"/>
      <c r="AD97" s="10"/>
      <c r="AE97" s="10"/>
      <c r="AF97" s="11"/>
      <c r="AG97" s="12"/>
      <c r="AH97" s="12"/>
      <c r="AI97" s="12"/>
      <c r="AJ97" s="13"/>
      <c r="AK97" s="11"/>
      <c r="AL97" s="12"/>
      <c r="AM97" s="12"/>
      <c r="AN97" s="12"/>
      <c r="AO97" s="13"/>
      <c r="AP97" s="11"/>
      <c r="AQ97" s="12"/>
      <c r="AR97" s="12"/>
      <c r="AS97" s="12"/>
      <c r="AT97" s="13"/>
    </row>
    <row r="98" spans="1:46" ht="16.5" customHeight="1" x14ac:dyDescent="0.3">
      <c r="A98" s="19">
        <v>84</v>
      </c>
      <c r="B98" s="33" t="s">
        <v>38</v>
      </c>
      <c r="C98" s="20" t="s">
        <v>171</v>
      </c>
      <c r="D98" s="21">
        <v>2268459235.4099998</v>
      </c>
      <c r="E98" s="36"/>
      <c r="F98" s="21">
        <v>454830320.89999998</v>
      </c>
      <c r="G98" s="21">
        <v>539932604.08000004</v>
      </c>
      <c r="H98" s="21">
        <v>58000000</v>
      </c>
      <c r="I98" s="21">
        <v>983281861.63999999</v>
      </c>
      <c r="J98" s="23">
        <v>3321222160.3899999</v>
      </c>
      <c r="K98" s="34">
        <v>11292019.109999999</v>
      </c>
      <c r="L98" s="82">
        <v>-33236093.07</v>
      </c>
      <c r="M98" s="21">
        <v>4159864672.8099999</v>
      </c>
      <c r="N98" s="21">
        <v>-27541063</v>
      </c>
      <c r="O98" s="179">
        <v>4167241088</v>
      </c>
      <c r="P98" s="26">
        <f t="shared" si="28"/>
        <v>0.14092078891906185</v>
      </c>
      <c r="Q98" s="42">
        <v>4132323610</v>
      </c>
      <c r="R98" s="26">
        <f t="shared" si="29"/>
        <v>0.14294333918933758</v>
      </c>
      <c r="S98" s="27">
        <f t="shared" si="30"/>
        <v>-8.3790395762194988E-3</v>
      </c>
      <c r="T98" s="28">
        <f t="shared" si="31"/>
        <v>2.7326076502512831E-3</v>
      </c>
      <c r="U98" s="28">
        <f t="shared" si="32"/>
        <v>-8.0429550554972154E-3</v>
      </c>
      <c r="V98" s="29">
        <f t="shared" si="33"/>
        <v>406.88651817390792</v>
      </c>
      <c r="W98" s="29">
        <f t="shared" si="34"/>
        <v>-3.272569978360492</v>
      </c>
      <c r="X98" s="21">
        <v>404.7</v>
      </c>
      <c r="Y98" s="21">
        <v>416.91</v>
      </c>
      <c r="Z98" s="83">
        <v>35550</v>
      </c>
      <c r="AA98" s="37">
        <v>10155961</v>
      </c>
      <c r="AB98" s="18"/>
      <c r="AC98" s="10"/>
      <c r="AD98" s="10"/>
      <c r="AE98" s="10"/>
      <c r="AF98" s="11"/>
      <c r="AG98" s="12"/>
      <c r="AH98" s="12"/>
      <c r="AI98" s="12"/>
      <c r="AJ98" s="13"/>
      <c r="AK98" s="11"/>
      <c r="AL98" s="12"/>
      <c r="AM98" s="12"/>
      <c r="AN98" s="12"/>
      <c r="AO98" s="13"/>
      <c r="AP98" s="11"/>
      <c r="AQ98" s="12"/>
      <c r="AR98" s="12"/>
      <c r="AS98" s="12"/>
      <c r="AT98" s="13"/>
    </row>
    <row r="99" spans="1:46" ht="16.5" customHeight="1" x14ac:dyDescent="0.3">
      <c r="A99" s="19">
        <v>85</v>
      </c>
      <c r="B99" s="20" t="s">
        <v>79</v>
      </c>
      <c r="C99" s="20" t="s">
        <v>172</v>
      </c>
      <c r="D99" s="21">
        <v>1015324776.25</v>
      </c>
      <c r="E99" s="22"/>
      <c r="F99" s="21">
        <v>53652731.020000003</v>
      </c>
      <c r="G99" s="21">
        <v>1314421452.1400001</v>
      </c>
      <c r="H99" s="21"/>
      <c r="I99" s="21">
        <v>4562462.88</v>
      </c>
      <c r="J99" s="21">
        <v>2383398959.4099998</v>
      </c>
      <c r="K99" s="21">
        <v>-20050433.670000002</v>
      </c>
      <c r="L99" s="35">
        <v>-46513924.670000002</v>
      </c>
      <c r="M99" s="21">
        <v>2387961422.29</v>
      </c>
      <c r="N99" s="140">
        <v>-101846086.61</v>
      </c>
      <c r="O99" s="179">
        <v>2453690851.2399998</v>
      </c>
      <c r="P99" s="26">
        <f t="shared" si="28"/>
        <v>8.2974813124184948E-2</v>
      </c>
      <c r="Q99" s="42">
        <v>2286115335.6799998</v>
      </c>
      <c r="R99" s="26">
        <f t="shared" si="29"/>
        <v>7.908019571924392E-2</v>
      </c>
      <c r="S99" s="27">
        <f t="shared" si="30"/>
        <v>-6.8295284825842587E-2</v>
      </c>
      <c r="T99" s="28">
        <f t="shared" si="31"/>
        <v>-8.7705258597707818E-3</v>
      </c>
      <c r="U99" s="28">
        <f t="shared" si="32"/>
        <v>-2.0346272099244084E-2</v>
      </c>
      <c r="V99" s="29">
        <f t="shared" si="33"/>
        <v>12.13424637374402</v>
      </c>
      <c r="W99" s="29">
        <f t="shared" si="34"/>
        <v>-0.24688667843946166</v>
      </c>
      <c r="X99" s="21">
        <v>12.0685</v>
      </c>
      <c r="Y99" s="21">
        <v>12.1814</v>
      </c>
      <c r="Z99" s="30">
        <v>6540</v>
      </c>
      <c r="AA99" s="37">
        <v>188401921.74000001</v>
      </c>
      <c r="AB99" s="18"/>
      <c r="AC99" s="10"/>
      <c r="AD99" s="10"/>
      <c r="AE99" s="10"/>
      <c r="AF99" s="11"/>
      <c r="AG99" s="12"/>
      <c r="AH99" s="12"/>
      <c r="AI99" s="12"/>
      <c r="AJ99" s="13"/>
      <c r="AK99" s="11"/>
      <c r="AL99" s="12"/>
      <c r="AM99" s="12"/>
      <c r="AN99" s="12"/>
      <c r="AO99" s="13"/>
      <c r="AP99" s="11"/>
      <c r="AQ99" s="12"/>
      <c r="AR99" s="12"/>
      <c r="AS99" s="12"/>
      <c r="AT99" s="13"/>
    </row>
    <row r="100" spans="1:46" ht="16.5" customHeight="1" x14ac:dyDescent="0.3">
      <c r="A100" s="19">
        <v>86</v>
      </c>
      <c r="B100" s="20" t="s">
        <v>116</v>
      </c>
      <c r="C100" s="20" t="s">
        <v>173</v>
      </c>
      <c r="D100" s="21">
        <v>535237870.5</v>
      </c>
      <c r="E100" s="21"/>
      <c r="F100" s="21">
        <v>147569917.28999999</v>
      </c>
      <c r="G100" s="21">
        <v>514289508.94</v>
      </c>
      <c r="H100" s="21">
        <v>31121667.41</v>
      </c>
      <c r="I100" s="21">
        <v>33405590.699999999</v>
      </c>
      <c r="J100" s="21">
        <v>1228218964.1400001</v>
      </c>
      <c r="K100" s="21">
        <v>2367264.14</v>
      </c>
      <c r="L100" s="35">
        <v>4906848.67</v>
      </c>
      <c r="M100" s="21">
        <v>1261624554.97</v>
      </c>
      <c r="N100" s="21">
        <v>29523508.620000001</v>
      </c>
      <c r="O100" s="179">
        <v>1226801868.3099999</v>
      </c>
      <c r="P100" s="26">
        <f t="shared" si="28"/>
        <v>4.148593361383756E-2</v>
      </c>
      <c r="Q100" s="42">
        <v>1232101386.98</v>
      </c>
      <c r="R100" s="26">
        <f t="shared" si="29"/>
        <v>4.2620255114709037E-2</v>
      </c>
      <c r="S100" s="27">
        <f t="shared" si="30"/>
        <v>4.3197836642525746E-3</v>
      </c>
      <c r="T100" s="28">
        <f t="shared" si="31"/>
        <v>1.9213225185975922E-3</v>
      </c>
      <c r="U100" s="28">
        <f t="shared" si="32"/>
        <v>3.9825039739847723E-3</v>
      </c>
      <c r="V100" s="29">
        <f t="shared" si="33"/>
        <v>2.144902650120736</v>
      </c>
      <c r="W100" s="29">
        <f t="shared" si="34"/>
        <v>8.5420833279163007E-3</v>
      </c>
      <c r="X100" s="21">
        <v>2.1926000000000001</v>
      </c>
      <c r="Y100" s="21">
        <v>2.2341000000000002</v>
      </c>
      <c r="Z100" s="30">
        <v>2801</v>
      </c>
      <c r="AA100" s="37">
        <v>574432311.37349999</v>
      </c>
      <c r="AB100" s="18"/>
      <c r="AC100" s="10"/>
      <c r="AD100" s="10"/>
      <c r="AE100" s="10"/>
      <c r="AF100" s="11"/>
      <c r="AG100" s="12"/>
      <c r="AH100" s="12"/>
      <c r="AI100" s="12"/>
      <c r="AJ100" s="13"/>
      <c r="AK100" s="11"/>
      <c r="AL100" s="12"/>
      <c r="AM100" s="12"/>
      <c r="AN100" s="12"/>
      <c r="AO100" s="13"/>
      <c r="AP100" s="11"/>
      <c r="AQ100" s="12"/>
      <c r="AR100" s="12"/>
      <c r="AS100" s="12"/>
      <c r="AT100" s="13"/>
    </row>
    <row r="101" spans="1:46" ht="16.5" customHeight="1" x14ac:dyDescent="0.3">
      <c r="A101" s="19">
        <v>87</v>
      </c>
      <c r="B101" s="20" t="s">
        <v>61</v>
      </c>
      <c r="C101" s="20" t="s">
        <v>174</v>
      </c>
      <c r="D101" s="21">
        <v>68951348.25</v>
      </c>
      <c r="E101" s="21"/>
      <c r="F101" s="21">
        <v>56089939.840000004</v>
      </c>
      <c r="G101" s="21">
        <v>36505104.340000004</v>
      </c>
      <c r="H101" s="21"/>
      <c r="I101" s="21">
        <v>1364332.45</v>
      </c>
      <c r="J101" s="21">
        <v>162910724.88</v>
      </c>
      <c r="K101" s="21">
        <v>371988.99</v>
      </c>
      <c r="L101" s="35">
        <v>-1383981.66</v>
      </c>
      <c r="M101" s="21">
        <v>162910724.88</v>
      </c>
      <c r="N101" s="21">
        <v>8603459.8800000008</v>
      </c>
      <c r="O101" s="179">
        <v>155396692.11000001</v>
      </c>
      <c r="P101" s="26">
        <f t="shared" si="28"/>
        <v>5.2549454147524845E-3</v>
      </c>
      <c r="Q101" s="42">
        <v>154307265</v>
      </c>
      <c r="R101" s="26">
        <f t="shared" si="29"/>
        <v>5.3377222604001238E-3</v>
      </c>
      <c r="S101" s="27">
        <f t="shared" si="30"/>
        <v>-7.0106196934285195E-3</v>
      </c>
      <c r="T101" s="28">
        <f t="shared" si="31"/>
        <v>2.4107030216626545E-3</v>
      </c>
      <c r="U101" s="28">
        <f t="shared" si="32"/>
        <v>-8.9689987052780692E-3</v>
      </c>
      <c r="V101" s="29">
        <f t="shared" si="33"/>
        <v>3.3744795392753559</v>
      </c>
      <c r="W101" s="29">
        <f t="shared" si="34"/>
        <v>-3.0265702618748003E-2</v>
      </c>
      <c r="X101" s="34">
        <v>3.4238</v>
      </c>
      <c r="Y101" s="21">
        <v>3.5836999999999999</v>
      </c>
      <c r="Z101" s="30">
        <v>11836</v>
      </c>
      <c r="AA101" s="37">
        <v>45727722.810000002</v>
      </c>
      <c r="AB101" s="18"/>
      <c r="AC101" s="10"/>
      <c r="AD101" s="10"/>
      <c r="AE101" s="10"/>
      <c r="AF101" s="11"/>
      <c r="AG101" s="12"/>
      <c r="AH101" s="12"/>
      <c r="AI101" s="12"/>
      <c r="AJ101" s="13"/>
      <c r="AK101" s="11"/>
      <c r="AL101" s="12"/>
      <c r="AM101" s="12"/>
      <c r="AN101" s="12"/>
      <c r="AO101" s="13"/>
      <c r="AP101" s="11"/>
      <c r="AQ101" s="12"/>
      <c r="AR101" s="12"/>
      <c r="AS101" s="12"/>
      <c r="AT101" s="13"/>
    </row>
    <row r="102" spans="1:46" ht="16.5" customHeight="1" x14ac:dyDescent="0.3">
      <c r="A102" s="19">
        <v>88</v>
      </c>
      <c r="B102" s="33" t="s">
        <v>58</v>
      </c>
      <c r="C102" s="33" t="s">
        <v>175</v>
      </c>
      <c r="D102" s="21">
        <v>1737537573.1300001</v>
      </c>
      <c r="E102" s="21"/>
      <c r="F102" s="21">
        <v>1097649839.1900001</v>
      </c>
      <c r="G102" s="21">
        <v>1323767817.8800001</v>
      </c>
      <c r="H102" s="21"/>
      <c r="I102" s="21">
        <v>154730746.05000001</v>
      </c>
      <c r="J102" s="21">
        <v>4182015110.7800002</v>
      </c>
      <c r="K102" s="21">
        <v>-26274390.199999999</v>
      </c>
      <c r="L102" s="35">
        <v>-40972079.490000002</v>
      </c>
      <c r="M102" s="21">
        <v>4296744984.9099998</v>
      </c>
      <c r="N102" s="21">
        <v>-114729874.13</v>
      </c>
      <c r="O102" s="179">
        <v>4193127177.4400001</v>
      </c>
      <c r="P102" s="26">
        <f t="shared" si="28"/>
        <v>0.14179616139425141</v>
      </c>
      <c r="Q102" s="42">
        <v>4182015110.7800002</v>
      </c>
      <c r="R102" s="26">
        <f t="shared" si="29"/>
        <v>0.14466224354465809</v>
      </c>
      <c r="S102" s="27">
        <f t="shared" si="30"/>
        <v>-2.6500666900315718E-3</v>
      </c>
      <c r="T102" s="28">
        <f t="shared" si="31"/>
        <v>-6.2827104886044958E-3</v>
      </c>
      <c r="U102" s="28">
        <f t="shared" si="32"/>
        <v>-9.7972098150449233E-3</v>
      </c>
      <c r="V102" s="29">
        <f t="shared" si="33"/>
        <v>184.53589944003573</v>
      </c>
      <c r="W102" s="29">
        <f t="shared" si="34"/>
        <v>-1.8079369252220612</v>
      </c>
      <c r="X102" s="21">
        <v>184.54</v>
      </c>
      <c r="Y102" s="21">
        <v>185.8</v>
      </c>
      <c r="Z102" s="30">
        <v>5551</v>
      </c>
      <c r="AA102" s="37">
        <v>22662339</v>
      </c>
      <c r="AB102" s="18"/>
      <c r="AC102" s="10"/>
      <c r="AD102" s="10"/>
      <c r="AE102" s="10"/>
      <c r="AF102" s="11"/>
      <c r="AG102" s="12"/>
      <c r="AH102" s="12"/>
      <c r="AI102" s="12"/>
      <c r="AJ102" s="13"/>
      <c r="AK102" s="11"/>
      <c r="AL102" s="12"/>
      <c r="AM102" s="12"/>
      <c r="AN102" s="12"/>
      <c r="AO102" s="13"/>
      <c r="AP102" s="11"/>
      <c r="AQ102" s="12"/>
      <c r="AR102" s="12"/>
      <c r="AS102" s="12"/>
      <c r="AT102" s="13"/>
    </row>
    <row r="103" spans="1:46" ht="16.5" customHeight="1" x14ac:dyDescent="0.3">
      <c r="A103" s="19">
        <v>89</v>
      </c>
      <c r="B103" s="20" t="s">
        <v>94</v>
      </c>
      <c r="C103" s="98" t="s">
        <v>176</v>
      </c>
      <c r="D103" s="21">
        <v>2534374219.6999998</v>
      </c>
      <c r="E103" s="21">
        <v>167855755.5</v>
      </c>
      <c r="F103" s="21">
        <v>480357394.73000002</v>
      </c>
      <c r="G103" s="21">
        <v>1297338360.1700001</v>
      </c>
      <c r="H103" s="21"/>
      <c r="I103" s="21">
        <v>223951555.93000001</v>
      </c>
      <c r="J103" s="21">
        <v>5020932864.1700001</v>
      </c>
      <c r="K103" s="21">
        <v>10678350.300000001</v>
      </c>
      <c r="L103" s="49">
        <v>64207692.810000002</v>
      </c>
      <c r="M103" s="21">
        <v>5244884420.1000004</v>
      </c>
      <c r="N103" s="21">
        <v>16780300.989999998</v>
      </c>
      <c r="O103" s="179">
        <v>5183238247.3699999</v>
      </c>
      <c r="P103" s="26">
        <f t="shared" si="28"/>
        <v>0.17527808148133611</v>
      </c>
      <c r="Q103" s="42">
        <v>5228104119.1099997</v>
      </c>
      <c r="R103" s="26">
        <f t="shared" si="29"/>
        <v>0.18084804844582675</v>
      </c>
      <c r="S103" s="27">
        <f t="shared" si="30"/>
        <v>8.6559539806538768E-3</v>
      </c>
      <c r="T103" s="28">
        <f t="shared" si="31"/>
        <v>2.0424899842694444E-3</v>
      </c>
      <c r="U103" s="28">
        <f t="shared" si="32"/>
        <v>1.2281257478271173E-2</v>
      </c>
      <c r="V103" s="29">
        <f t="shared" si="33"/>
        <v>162.88559605656465</v>
      </c>
      <c r="W103" s="29">
        <f t="shared" si="34"/>
        <v>2.0004399446723422</v>
      </c>
      <c r="X103" s="21">
        <v>162.88999999999999</v>
      </c>
      <c r="Y103" s="21"/>
      <c r="Z103" s="30">
        <v>26</v>
      </c>
      <c r="AA103" s="54">
        <v>32096786</v>
      </c>
      <c r="AB103" s="18"/>
      <c r="AC103" s="10"/>
      <c r="AD103" s="10"/>
      <c r="AE103" s="10"/>
      <c r="AF103" s="11"/>
      <c r="AG103" s="12"/>
      <c r="AH103" s="12"/>
      <c r="AI103" s="12"/>
      <c r="AJ103" s="13"/>
      <c r="AK103" s="11"/>
      <c r="AL103" s="12"/>
      <c r="AM103" s="12"/>
      <c r="AN103" s="12"/>
      <c r="AO103" s="13"/>
      <c r="AP103" s="11"/>
      <c r="AQ103" s="12"/>
      <c r="AR103" s="12"/>
      <c r="AS103" s="12"/>
      <c r="AT103" s="13"/>
    </row>
    <row r="104" spans="1:46" ht="16.5" customHeight="1" x14ac:dyDescent="0.3">
      <c r="A104" s="19">
        <v>90</v>
      </c>
      <c r="B104" s="33" t="s">
        <v>129</v>
      </c>
      <c r="C104" s="20" t="s">
        <v>177</v>
      </c>
      <c r="D104" s="23">
        <v>812484214.73000002</v>
      </c>
      <c r="E104" s="23">
        <v>271011</v>
      </c>
      <c r="F104" s="23">
        <v>437949656.63</v>
      </c>
      <c r="G104" s="23">
        <v>600984068.49000001</v>
      </c>
      <c r="H104" s="23">
        <v>35309000</v>
      </c>
      <c r="I104" s="21">
        <v>6615099.1600000001</v>
      </c>
      <c r="J104" s="23">
        <v>1897425.75</v>
      </c>
      <c r="K104" s="21">
        <v>-22105839.600000001</v>
      </c>
      <c r="L104" s="35">
        <v>45091075.07</v>
      </c>
      <c r="M104" s="21">
        <v>1897042425.75</v>
      </c>
      <c r="N104" s="23">
        <v>99104003.579999998</v>
      </c>
      <c r="O104" s="179">
        <v>1796400850.47</v>
      </c>
      <c r="P104" s="26">
        <f t="shared" si="28"/>
        <v>6.0747679272043609E-2</v>
      </c>
      <c r="Q104" s="42">
        <v>1797938422.1700001</v>
      </c>
      <c r="R104" s="26">
        <f t="shared" si="29"/>
        <v>6.2193416096419596E-2</v>
      </c>
      <c r="S104" s="27">
        <f t="shared" si="30"/>
        <v>8.5591793145598112E-4</v>
      </c>
      <c r="T104" s="28">
        <f t="shared" si="31"/>
        <v>-1.2295103840831004E-2</v>
      </c>
      <c r="U104" s="28">
        <f t="shared" si="32"/>
        <v>2.5079321134690403E-2</v>
      </c>
      <c r="V104" s="29">
        <f t="shared" si="33"/>
        <v>1.0536237110025839</v>
      </c>
      <c r="W104" s="29">
        <f t="shared" si="34"/>
        <v>2.6424167403358036E-2</v>
      </c>
      <c r="X104" s="43">
        <v>1.0432999999999999</v>
      </c>
      <c r="Y104" s="21">
        <v>1.0621</v>
      </c>
      <c r="Z104" s="83">
        <v>10434</v>
      </c>
      <c r="AA104" s="114">
        <v>1706433144.3900001</v>
      </c>
      <c r="AB104" s="18"/>
      <c r="AC104" s="10"/>
      <c r="AD104" s="10"/>
      <c r="AE104" s="10"/>
      <c r="AF104" s="11"/>
      <c r="AG104" s="12"/>
      <c r="AH104" s="12"/>
      <c r="AI104" s="12"/>
      <c r="AJ104" s="13"/>
      <c r="AK104" s="11"/>
      <c r="AL104" s="12"/>
      <c r="AM104" s="12"/>
      <c r="AN104" s="12"/>
      <c r="AO104" s="13"/>
      <c r="AP104" s="11"/>
      <c r="AQ104" s="12"/>
      <c r="AR104" s="12"/>
      <c r="AS104" s="12"/>
      <c r="AT104" s="13"/>
    </row>
    <row r="105" spans="1:46" ht="16.5" customHeight="1" x14ac:dyDescent="0.3">
      <c r="A105" s="19">
        <v>91</v>
      </c>
      <c r="B105" s="20" t="s">
        <v>87</v>
      </c>
      <c r="C105" s="20" t="s">
        <v>178</v>
      </c>
      <c r="D105" s="21">
        <v>889723116.09000003</v>
      </c>
      <c r="E105" s="21"/>
      <c r="F105" s="21">
        <v>546784351.82000005</v>
      </c>
      <c r="G105" s="21">
        <v>720494069.25999999</v>
      </c>
      <c r="H105" s="21"/>
      <c r="I105" s="21">
        <v>8236409.6100000003</v>
      </c>
      <c r="J105" s="21">
        <v>2157001537.1799998</v>
      </c>
      <c r="K105" s="21">
        <v>5321463.91</v>
      </c>
      <c r="L105" s="35">
        <v>727988.04</v>
      </c>
      <c r="M105" s="21">
        <v>2165237946.79</v>
      </c>
      <c r="N105" s="21">
        <v>26740747.010000002</v>
      </c>
      <c r="O105" s="179">
        <v>2240140610.6999998</v>
      </c>
      <c r="P105" s="26">
        <f t="shared" si="28"/>
        <v>7.5753328277193485E-2</v>
      </c>
      <c r="Q105" s="42">
        <v>2161867293.04</v>
      </c>
      <c r="R105" s="26">
        <f t="shared" si="29"/>
        <v>7.4782267536726579E-2</v>
      </c>
      <c r="S105" s="27">
        <f t="shared" si="30"/>
        <v>-3.4941252029505855E-2</v>
      </c>
      <c r="T105" s="28">
        <f t="shared" si="31"/>
        <v>2.461512752023276E-3</v>
      </c>
      <c r="U105" s="28">
        <f t="shared" si="32"/>
        <v>3.3674039213401914E-4</v>
      </c>
      <c r="V105" s="29">
        <f t="shared" si="33"/>
        <v>3812.2374604030665</v>
      </c>
      <c r="W105" s="29">
        <f t="shared" si="34"/>
        <v>1.2837343373241259</v>
      </c>
      <c r="X105" s="21">
        <v>3784.78</v>
      </c>
      <c r="Y105" s="21">
        <v>3834.99</v>
      </c>
      <c r="Z105" s="30">
        <v>811</v>
      </c>
      <c r="AA105" s="37">
        <v>567086.21</v>
      </c>
      <c r="AB105" s="64"/>
      <c r="AC105" s="39"/>
      <c r="AD105" s="10"/>
      <c r="AE105" s="10"/>
      <c r="AF105" s="11"/>
      <c r="AG105" s="12"/>
      <c r="AH105" s="12"/>
      <c r="AI105" s="12"/>
      <c r="AJ105" s="13"/>
      <c r="AK105" s="11"/>
      <c r="AL105" s="12"/>
      <c r="AM105" s="12"/>
      <c r="AN105" s="12"/>
      <c r="AO105" s="13"/>
      <c r="AP105" s="11"/>
      <c r="AQ105" s="12"/>
      <c r="AR105" s="12"/>
      <c r="AS105" s="12"/>
      <c r="AT105" s="13"/>
    </row>
    <row r="106" spans="1:46" ht="18" customHeight="1" x14ac:dyDescent="0.35">
      <c r="A106" s="19">
        <v>92</v>
      </c>
      <c r="B106" s="20" t="s">
        <v>36</v>
      </c>
      <c r="C106" s="20" t="s">
        <v>179</v>
      </c>
      <c r="D106" s="21">
        <v>265467548</v>
      </c>
      <c r="E106" s="21"/>
      <c r="F106" s="21">
        <v>101674983</v>
      </c>
      <c r="G106" s="21"/>
      <c r="H106" s="21"/>
      <c r="I106" s="21">
        <v>169516802</v>
      </c>
      <c r="J106" s="21">
        <v>367142532</v>
      </c>
      <c r="K106" s="21">
        <v>-919112</v>
      </c>
      <c r="L106" s="35">
        <v>-2624552</v>
      </c>
      <c r="M106" s="21">
        <v>536659333</v>
      </c>
      <c r="N106" s="21">
        <v>-2054737.61</v>
      </c>
      <c r="O106" s="179">
        <v>533940823</v>
      </c>
      <c r="P106" s="26">
        <f t="shared" si="28"/>
        <v>1.8055917674147572E-2</v>
      </c>
      <c r="Q106" s="42">
        <v>540739071</v>
      </c>
      <c r="R106" s="26">
        <f t="shared" si="29"/>
        <v>1.8704984346296222E-2</v>
      </c>
      <c r="S106" s="27">
        <f t="shared" si="30"/>
        <v>1.2732212460930339E-2</v>
      </c>
      <c r="T106" s="28">
        <f t="shared" si="31"/>
        <v>-1.699732919798577E-3</v>
      </c>
      <c r="U106" s="28">
        <f t="shared" si="32"/>
        <v>-4.8536385490812817E-3</v>
      </c>
      <c r="V106" s="29">
        <f t="shared" si="33"/>
        <v>1.0862219251506193</v>
      </c>
      <c r="W106" s="29">
        <f t="shared" si="34"/>
        <v>-5.2721286087683283E-3</v>
      </c>
      <c r="X106" s="21">
        <v>1.07</v>
      </c>
      <c r="Y106" s="21">
        <v>1.0900000000000001</v>
      </c>
      <c r="Z106" s="30">
        <v>148</v>
      </c>
      <c r="AA106" s="37">
        <v>497816384</v>
      </c>
      <c r="AB106" s="44"/>
      <c r="AC106" s="45"/>
      <c r="AD106" s="78"/>
      <c r="AE106" s="10"/>
      <c r="AF106" s="11"/>
      <c r="AG106" s="12"/>
      <c r="AH106" s="12"/>
      <c r="AI106" s="12"/>
      <c r="AJ106" s="13"/>
      <c r="AK106" s="11"/>
      <c r="AL106" s="12"/>
      <c r="AM106" s="12"/>
      <c r="AN106" s="12"/>
      <c r="AO106" s="13"/>
      <c r="AP106" s="11"/>
      <c r="AQ106" s="12"/>
      <c r="AR106" s="12"/>
      <c r="AS106" s="12"/>
      <c r="AT106" s="13"/>
    </row>
    <row r="107" spans="1:46" ht="16.5" customHeight="1" x14ac:dyDescent="0.3">
      <c r="A107" s="19">
        <v>93</v>
      </c>
      <c r="B107" s="33" t="s">
        <v>30</v>
      </c>
      <c r="C107" s="20" t="s">
        <v>180</v>
      </c>
      <c r="D107" s="23">
        <v>302158524.55000001</v>
      </c>
      <c r="E107" s="23"/>
      <c r="F107" s="23">
        <v>752450775.99000001</v>
      </c>
      <c r="G107" s="23">
        <v>67864633.150000006</v>
      </c>
      <c r="H107" s="21"/>
      <c r="I107" s="21">
        <v>578497.68000000005</v>
      </c>
      <c r="J107" s="23">
        <v>1122473933.6900001</v>
      </c>
      <c r="K107" s="23">
        <v>1838336.48</v>
      </c>
      <c r="L107" s="24">
        <v>190688.83</v>
      </c>
      <c r="M107" s="23">
        <v>1123052431.3699999</v>
      </c>
      <c r="N107" s="23">
        <v>29981494.02</v>
      </c>
      <c r="O107" s="179">
        <v>1091422565.8199999</v>
      </c>
      <c r="P107" s="26">
        <f t="shared" si="28"/>
        <v>3.6907902799844225E-2</v>
      </c>
      <c r="Q107" s="42">
        <v>1095180743.45</v>
      </c>
      <c r="R107" s="26">
        <f t="shared" si="29"/>
        <v>3.7883962452931963E-2</v>
      </c>
      <c r="S107" s="27">
        <f t="shared" si="30"/>
        <v>3.4433754145229228E-3</v>
      </c>
      <c r="T107" s="28">
        <f t="shared" si="31"/>
        <v>1.6785690316366746E-3</v>
      </c>
      <c r="U107" s="28">
        <f t="shared" si="32"/>
        <v>1.7411631015287825E-4</v>
      </c>
      <c r="V107" s="29">
        <f t="shared" si="33"/>
        <v>1468.1691044305919</v>
      </c>
      <c r="W107" s="29">
        <f t="shared" si="34"/>
        <v>0.25563218714391045</v>
      </c>
      <c r="X107" s="21"/>
      <c r="Y107" s="21"/>
      <c r="Z107" s="30">
        <v>815</v>
      </c>
      <c r="AA107" s="141">
        <v>745950</v>
      </c>
      <c r="AB107" s="87"/>
      <c r="AC107" s="142"/>
      <c r="AD107" s="10"/>
      <c r="AE107" s="10"/>
      <c r="AF107" s="11"/>
      <c r="AG107" s="12"/>
      <c r="AH107" s="12"/>
      <c r="AI107" s="12"/>
      <c r="AJ107" s="13"/>
      <c r="AK107" s="11"/>
      <c r="AL107" s="12"/>
      <c r="AM107" s="12"/>
      <c r="AN107" s="12"/>
      <c r="AO107" s="13"/>
      <c r="AP107" s="11"/>
      <c r="AQ107" s="12"/>
      <c r="AR107" s="12"/>
      <c r="AS107" s="12"/>
      <c r="AT107" s="13"/>
    </row>
    <row r="108" spans="1:46" ht="16.5" customHeight="1" x14ac:dyDescent="0.3">
      <c r="A108" s="19">
        <v>94</v>
      </c>
      <c r="B108" s="33" t="s">
        <v>77</v>
      </c>
      <c r="C108" s="20" t="s">
        <v>181</v>
      </c>
      <c r="D108" s="23">
        <v>221018592.75</v>
      </c>
      <c r="E108" s="23"/>
      <c r="F108" s="23">
        <v>94992746.439999998</v>
      </c>
      <c r="G108" s="23">
        <v>50133699.700000003</v>
      </c>
      <c r="H108" s="21"/>
      <c r="I108" s="21">
        <v>49459739.719999999</v>
      </c>
      <c r="J108" s="23">
        <v>366145038.88999999</v>
      </c>
      <c r="K108" s="23">
        <v>1844989.13</v>
      </c>
      <c r="L108" s="24">
        <v>-13620494.52</v>
      </c>
      <c r="M108" s="23">
        <v>415607299.51999998</v>
      </c>
      <c r="N108" s="23">
        <v>3807467.34</v>
      </c>
      <c r="O108" s="182">
        <v>718074683.25</v>
      </c>
      <c r="P108" s="26">
        <f t="shared" si="28"/>
        <v>2.4282648574805818E-2</v>
      </c>
      <c r="Q108" s="90">
        <v>411799832.18000001</v>
      </c>
      <c r="R108" s="26">
        <f t="shared" si="29"/>
        <v>1.4244780575018429E-2</v>
      </c>
      <c r="S108" s="27">
        <f t="shared" si="30"/>
        <v>-0.42652227994420105</v>
      </c>
      <c r="T108" s="28">
        <f t="shared" si="31"/>
        <v>4.480305686947305E-3</v>
      </c>
      <c r="U108" s="28">
        <f t="shared" si="32"/>
        <v>-3.3075522269874084E-2</v>
      </c>
      <c r="V108" s="29">
        <f t="shared" si="33"/>
        <v>1.1570526717651206</v>
      </c>
      <c r="W108" s="29">
        <f t="shared" si="34"/>
        <v>-3.8270121412384547E-2</v>
      </c>
      <c r="X108" s="21">
        <v>1.1492</v>
      </c>
      <c r="Y108" s="21">
        <v>1.1627000000000001</v>
      </c>
      <c r="Z108" s="30">
        <v>87</v>
      </c>
      <c r="AA108" s="141">
        <v>355904136.63</v>
      </c>
      <c r="AB108" s="18"/>
      <c r="AC108" s="143"/>
      <c r="AD108" s="10"/>
      <c r="AE108" s="10"/>
      <c r="AF108" s="11"/>
      <c r="AG108" s="12"/>
      <c r="AH108" s="12"/>
      <c r="AI108" s="12"/>
      <c r="AJ108" s="13"/>
      <c r="AK108" s="11"/>
      <c r="AL108" s="12"/>
      <c r="AM108" s="12"/>
      <c r="AN108" s="12"/>
      <c r="AO108" s="13"/>
      <c r="AP108" s="11"/>
      <c r="AQ108" s="12"/>
      <c r="AR108" s="12"/>
      <c r="AS108" s="12"/>
      <c r="AT108" s="13"/>
    </row>
    <row r="109" spans="1:46" ht="16.5" customHeight="1" x14ac:dyDescent="0.3">
      <c r="A109" s="19">
        <v>95</v>
      </c>
      <c r="B109" s="33" t="s">
        <v>69</v>
      </c>
      <c r="C109" s="20" t="s">
        <v>182</v>
      </c>
      <c r="D109" s="23">
        <v>173385144.19999999</v>
      </c>
      <c r="E109" s="23"/>
      <c r="F109" s="40">
        <v>67335280.319999993</v>
      </c>
      <c r="G109" s="40">
        <v>105997124.68000001</v>
      </c>
      <c r="H109" s="21"/>
      <c r="I109" s="21">
        <v>43629185.240000002</v>
      </c>
      <c r="J109" s="23">
        <v>346717549.19999999</v>
      </c>
      <c r="K109" s="23">
        <v>645892.61</v>
      </c>
      <c r="L109" s="24">
        <v>2120785.48</v>
      </c>
      <c r="M109" s="23">
        <v>390346734.44</v>
      </c>
      <c r="N109" s="23">
        <v>6241937.6500000004</v>
      </c>
      <c r="O109" s="179">
        <v>391485335.87</v>
      </c>
      <c r="P109" s="26">
        <f t="shared" si="28"/>
        <v>1.3238596283739728E-2</v>
      </c>
      <c r="Q109" s="42">
        <v>384104796.79000002</v>
      </c>
      <c r="R109" s="26">
        <f t="shared" si="29"/>
        <v>1.3286767309059941E-2</v>
      </c>
      <c r="S109" s="27">
        <f t="shared" si="30"/>
        <v>-1.8852657823308173E-2</v>
      </c>
      <c r="T109" s="28">
        <f t="shared" si="31"/>
        <v>1.6815530953994467E-3</v>
      </c>
      <c r="U109" s="28">
        <f t="shared" si="32"/>
        <v>5.5213720258731579E-3</v>
      </c>
      <c r="V109" s="29">
        <f t="shared" si="33"/>
        <v>128.41765969511133</v>
      </c>
      <c r="W109" s="29">
        <f t="shared" si="34"/>
        <v>0.70904167386868666</v>
      </c>
      <c r="X109" s="21">
        <v>128.05000000000001</v>
      </c>
      <c r="Y109" s="21">
        <v>128.94999999999999</v>
      </c>
      <c r="Z109" s="30">
        <v>558</v>
      </c>
      <c r="AA109" s="141">
        <v>2991059</v>
      </c>
      <c r="AB109" s="18"/>
      <c r="AC109" s="10"/>
      <c r="AD109" s="10"/>
      <c r="AE109" s="10"/>
      <c r="AF109" s="11"/>
      <c r="AG109" s="12"/>
      <c r="AH109" s="12"/>
      <c r="AI109" s="12"/>
      <c r="AJ109" s="13"/>
      <c r="AK109" s="11"/>
      <c r="AL109" s="12"/>
      <c r="AM109" s="12"/>
      <c r="AN109" s="12"/>
      <c r="AO109" s="13"/>
      <c r="AP109" s="11"/>
      <c r="AQ109" s="12"/>
      <c r="AR109" s="12"/>
      <c r="AS109" s="12"/>
      <c r="AT109" s="13"/>
    </row>
    <row r="110" spans="1:46" ht="16.5" customHeight="1" x14ac:dyDescent="0.3">
      <c r="A110" s="19">
        <v>96</v>
      </c>
      <c r="B110" s="33" t="s">
        <v>67</v>
      </c>
      <c r="C110" s="20" t="s">
        <v>183</v>
      </c>
      <c r="D110" s="23">
        <v>43681729.829999998</v>
      </c>
      <c r="E110" s="23"/>
      <c r="F110" s="23">
        <v>211815397.25999999</v>
      </c>
      <c r="G110" s="23"/>
      <c r="H110" s="21"/>
      <c r="I110" s="21">
        <v>853983.47</v>
      </c>
      <c r="J110" s="23">
        <v>256351110.56</v>
      </c>
      <c r="K110" s="23">
        <v>331236.71000000002</v>
      </c>
      <c r="L110" s="24">
        <v>103467.28</v>
      </c>
      <c r="M110" s="23">
        <v>256351110.56</v>
      </c>
      <c r="N110" s="23">
        <v>-968608.23</v>
      </c>
      <c r="O110" s="179">
        <v>257596835.46000001</v>
      </c>
      <c r="P110" s="26">
        <f t="shared" si="28"/>
        <v>8.7109789209481332E-3</v>
      </c>
      <c r="Q110" s="42">
        <v>256019873.84999999</v>
      </c>
      <c r="R110" s="26">
        <f t="shared" si="29"/>
        <v>8.8561156194037691E-3</v>
      </c>
      <c r="S110" s="27">
        <f t="shared" si="30"/>
        <v>-6.1218205851946003E-3</v>
      </c>
      <c r="T110" s="28">
        <f t="shared" si="31"/>
        <v>1.293792958409428E-3</v>
      </c>
      <c r="U110" s="28">
        <f t="shared" si="32"/>
        <v>4.0413768839141234E-4</v>
      </c>
      <c r="V110" s="29">
        <f t="shared" si="33"/>
        <v>127.37944244047191</v>
      </c>
      <c r="W110" s="29">
        <f t="shared" si="34"/>
        <v>5.1478833416479283E-2</v>
      </c>
      <c r="X110" s="21">
        <v>127.54</v>
      </c>
      <c r="Y110" s="21">
        <v>127.38</v>
      </c>
      <c r="Z110" s="30">
        <v>40</v>
      </c>
      <c r="AA110" s="141">
        <v>2009899.47</v>
      </c>
      <c r="AB110" s="18"/>
      <c r="AC110" s="10"/>
      <c r="AD110" s="10"/>
      <c r="AE110" s="10"/>
      <c r="AF110" s="11"/>
      <c r="AG110" s="12"/>
      <c r="AH110" s="12"/>
      <c r="AI110" s="12"/>
      <c r="AJ110" s="13"/>
      <c r="AK110" s="11"/>
      <c r="AL110" s="12"/>
      <c r="AM110" s="12"/>
      <c r="AN110" s="12"/>
      <c r="AO110" s="13"/>
      <c r="AP110" s="11"/>
      <c r="AQ110" s="12"/>
      <c r="AR110" s="12"/>
      <c r="AS110" s="12"/>
      <c r="AT110" s="13"/>
    </row>
    <row r="111" spans="1:46" ht="16.5" customHeight="1" x14ac:dyDescent="0.3">
      <c r="A111" s="19">
        <v>97</v>
      </c>
      <c r="B111" s="33" t="s">
        <v>47</v>
      </c>
      <c r="C111" s="20" t="s">
        <v>184</v>
      </c>
      <c r="D111" s="21">
        <v>1015022231</v>
      </c>
      <c r="E111" s="21"/>
      <c r="F111" s="21">
        <v>340266063.25999999</v>
      </c>
      <c r="G111" s="21">
        <v>437000000</v>
      </c>
      <c r="H111" s="21">
        <v>123999999.97</v>
      </c>
      <c r="I111" s="21">
        <v>42098152.950000003</v>
      </c>
      <c r="J111" s="21">
        <v>1916288294.23</v>
      </c>
      <c r="K111" s="21">
        <v>3941448.45</v>
      </c>
      <c r="L111" s="35">
        <v>-5309345.46</v>
      </c>
      <c r="M111" s="21">
        <v>1958386447.1800001</v>
      </c>
      <c r="N111" s="21">
        <v>93285770.269999996</v>
      </c>
      <c r="O111" s="179">
        <v>1903645892.0799999</v>
      </c>
      <c r="P111" s="26">
        <f t="shared" si="28"/>
        <v>6.4374312709417417E-2</v>
      </c>
      <c r="Q111" s="42">
        <v>1865100676.9100001</v>
      </c>
      <c r="R111" s="26">
        <f t="shared" si="29"/>
        <v>6.4516660320755773E-2</v>
      </c>
      <c r="S111" s="27">
        <f t="shared" si="30"/>
        <v>-2.024810146170819E-2</v>
      </c>
      <c r="T111" s="28">
        <f t="shared" si="31"/>
        <v>2.1132631062736962E-3</v>
      </c>
      <c r="U111" s="28">
        <f t="shared" si="32"/>
        <v>-2.8466803565779849E-3</v>
      </c>
      <c r="V111" s="29">
        <f t="shared" si="33"/>
        <v>2.6023182042981512</v>
      </c>
      <c r="W111" s="29">
        <f t="shared" si="34"/>
        <v>-7.4079681137408432E-3</v>
      </c>
      <c r="X111" s="21">
        <v>2.69</v>
      </c>
      <c r="Y111" s="21">
        <v>2.75</v>
      </c>
      <c r="Z111" s="30">
        <v>2034</v>
      </c>
      <c r="AA111" s="37">
        <v>716707385.67999995</v>
      </c>
      <c r="AB111" s="18"/>
      <c r="AC111" s="10"/>
      <c r="AD111" s="10"/>
      <c r="AE111" s="10"/>
      <c r="AF111" s="11"/>
      <c r="AG111" s="12"/>
      <c r="AH111" s="12"/>
      <c r="AI111" s="12"/>
      <c r="AJ111" s="13"/>
      <c r="AK111" s="11"/>
      <c r="AL111" s="12"/>
      <c r="AM111" s="12"/>
      <c r="AN111" s="12"/>
      <c r="AO111" s="13"/>
      <c r="AP111" s="11"/>
      <c r="AQ111" s="12"/>
      <c r="AR111" s="12"/>
      <c r="AS111" s="12"/>
      <c r="AT111" s="13"/>
    </row>
    <row r="112" spans="1:46" ht="16.5" customHeight="1" x14ac:dyDescent="0.3">
      <c r="A112" s="19">
        <v>98</v>
      </c>
      <c r="B112" s="33" t="s">
        <v>49</v>
      </c>
      <c r="C112" s="33" t="s">
        <v>185</v>
      </c>
      <c r="D112" s="21">
        <v>69380130.150000006</v>
      </c>
      <c r="E112" s="21"/>
      <c r="F112" s="21">
        <v>40189474.509999998</v>
      </c>
      <c r="G112" s="21">
        <v>48474221.659999996</v>
      </c>
      <c r="H112" s="21">
        <v>823200</v>
      </c>
      <c r="I112" s="21">
        <v>3368614.02</v>
      </c>
      <c r="J112" s="21">
        <v>158867026.31999999</v>
      </c>
      <c r="K112" s="21">
        <v>181885.58</v>
      </c>
      <c r="L112" s="35">
        <v>2284454.54</v>
      </c>
      <c r="M112" s="21">
        <v>162235640.34</v>
      </c>
      <c r="N112" s="21">
        <v>181781.83</v>
      </c>
      <c r="O112" s="179">
        <v>161269553.84</v>
      </c>
      <c r="P112" s="26">
        <f t="shared" si="28"/>
        <v>5.4535440296939975E-3</v>
      </c>
      <c r="Q112" s="42">
        <v>158894028.83000001</v>
      </c>
      <c r="R112" s="26">
        <f t="shared" si="29"/>
        <v>5.4963853758314626E-3</v>
      </c>
      <c r="S112" s="27">
        <f t="shared" si="30"/>
        <v>-1.4730151807555781E-2</v>
      </c>
      <c r="T112" s="28">
        <f t="shared" si="31"/>
        <v>1.1446973894443731E-3</v>
      </c>
      <c r="U112" s="28">
        <f t="shared" si="32"/>
        <v>1.43772208233459E-2</v>
      </c>
      <c r="V112" s="29">
        <f t="shared" si="33"/>
        <v>1.5852626375072472</v>
      </c>
      <c r="W112" s="29">
        <f t="shared" si="34"/>
        <v>2.2791671002441435E-2</v>
      </c>
      <c r="X112" s="21">
        <v>1.5852999999999999</v>
      </c>
      <c r="Y112" s="21">
        <v>1.6186</v>
      </c>
      <c r="Z112" s="30">
        <v>99</v>
      </c>
      <c r="AA112" s="54">
        <v>100231990</v>
      </c>
      <c r="AB112" s="18"/>
      <c r="AC112" s="10"/>
      <c r="AD112" s="10"/>
      <c r="AE112" s="10"/>
      <c r="AF112" s="11"/>
      <c r="AG112" s="12"/>
      <c r="AH112" s="12"/>
      <c r="AI112" s="12"/>
      <c r="AJ112" s="13"/>
      <c r="AK112" s="11"/>
      <c r="AL112" s="12"/>
      <c r="AM112" s="12"/>
      <c r="AN112" s="12"/>
      <c r="AO112" s="13"/>
      <c r="AP112" s="11"/>
      <c r="AQ112" s="12"/>
      <c r="AR112" s="12"/>
      <c r="AS112" s="12"/>
      <c r="AT112" s="13"/>
    </row>
    <row r="113" spans="1:46" ht="16.5" customHeight="1" x14ac:dyDescent="0.3">
      <c r="A113" s="19">
        <v>99</v>
      </c>
      <c r="B113" s="33" t="s">
        <v>136</v>
      </c>
      <c r="C113" s="33" t="s">
        <v>186</v>
      </c>
      <c r="D113" s="93">
        <v>60741416.590000004</v>
      </c>
      <c r="E113" s="21"/>
      <c r="F113" s="117">
        <v>59839460.979999997</v>
      </c>
      <c r="G113" s="117">
        <v>30523398.25</v>
      </c>
      <c r="H113" s="21"/>
      <c r="I113" s="117">
        <v>681661.57</v>
      </c>
      <c r="J113" s="117">
        <v>151104275.81999999</v>
      </c>
      <c r="K113" s="117">
        <v>7545068.8399999999</v>
      </c>
      <c r="L113" s="144">
        <v>6809066.29</v>
      </c>
      <c r="M113" s="117">
        <v>151785937.38</v>
      </c>
      <c r="N113" s="117">
        <v>2802652.19</v>
      </c>
      <c r="O113" s="179">
        <v>87534424.670000002</v>
      </c>
      <c r="P113" s="26">
        <f t="shared" si="28"/>
        <v>2.9600927619939489E-3</v>
      </c>
      <c r="Q113" s="118">
        <v>148983285.19</v>
      </c>
      <c r="R113" s="26">
        <f t="shared" si="29"/>
        <v>5.153557726437592E-3</v>
      </c>
      <c r="S113" s="27">
        <f t="shared" si="30"/>
        <v>0.70199650882105913</v>
      </c>
      <c r="T113" s="28">
        <f t="shared" si="31"/>
        <v>5.0643727115949229E-2</v>
      </c>
      <c r="U113" s="28">
        <f t="shared" si="32"/>
        <v>4.570355849863509E-2</v>
      </c>
      <c r="V113" s="29">
        <f t="shared" si="33"/>
        <v>135.38861636575822</v>
      </c>
      <c r="W113" s="29">
        <f t="shared" si="34"/>
        <v>6.1877415481216946</v>
      </c>
      <c r="X113" s="117">
        <v>135.3886</v>
      </c>
      <c r="Y113" s="93">
        <v>137.93549999999999</v>
      </c>
      <c r="Z113" s="145">
        <v>105</v>
      </c>
      <c r="AA113" s="119">
        <v>1100412.2</v>
      </c>
      <c r="AB113" s="18"/>
      <c r="AC113" s="10"/>
      <c r="AD113" s="10"/>
      <c r="AE113" s="10"/>
      <c r="AF113" s="11"/>
      <c r="AG113" s="12"/>
      <c r="AH113" s="12"/>
      <c r="AI113" s="12"/>
      <c r="AJ113" s="13"/>
      <c r="AK113" s="11"/>
      <c r="AL113" s="12"/>
      <c r="AM113" s="12"/>
      <c r="AN113" s="12"/>
      <c r="AO113" s="13"/>
      <c r="AP113" s="11"/>
      <c r="AQ113" s="12"/>
      <c r="AR113" s="12"/>
      <c r="AS113" s="12"/>
      <c r="AT113" s="13"/>
    </row>
    <row r="114" spans="1:46" ht="16.5" customHeight="1" x14ac:dyDescent="0.3">
      <c r="A114" s="19">
        <v>100</v>
      </c>
      <c r="B114" s="33" t="s">
        <v>96</v>
      </c>
      <c r="C114" s="20" t="s">
        <v>187</v>
      </c>
      <c r="D114" s="21">
        <v>6680008.5999999996</v>
      </c>
      <c r="E114" s="21"/>
      <c r="F114" s="21">
        <v>4404946.7</v>
      </c>
      <c r="G114" s="21">
        <v>3200269.23</v>
      </c>
      <c r="H114" s="21"/>
      <c r="I114" s="21">
        <v>1063165.81</v>
      </c>
      <c r="J114" s="34"/>
      <c r="K114" s="34">
        <v>7586.79</v>
      </c>
      <c r="L114" s="82">
        <v>200410.1</v>
      </c>
      <c r="M114" s="21">
        <v>15539035.34</v>
      </c>
      <c r="N114" s="21">
        <v>231176.7</v>
      </c>
      <c r="O114" s="179">
        <v>15145553.16</v>
      </c>
      <c r="P114" s="26">
        <f t="shared" si="28"/>
        <v>5.1216698406741901E-4</v>
      </c>
      <c r="Q114" s="42">
        <v>15307858.640000001</v>
      </c>
      <c r="R114" s="26">
        <f t="shared" si="29"/>
        <v>5.295220404676758E-4</v>
      </c>
      <c r="S114" s="27">
        <f t="shared" si="30"/>
        <v>1.0716378483200969E-2</v>
      </c>
      <c r="T114" s="28">
        <f t="shared" si="31"/>
        <v>4.9561406192865124E-4</v>
      </c>
      <c r="U114" s="28">
        <f t="shared" si="32"/>
        <v>1.3091974828949688E-2</v>
      </c>
      <c r="V114" s="29">
        <f t="shared" si="33"/>
        <v>1.0121101030982638</v>
      </c>
      <c r="W114" s="29">
        <f t="shared" si="34"/>
        <v>1.3250519993888142E-2</v>
      </c>
      <c r="X114" s="21">
        <v>1.0065</v>
      </c>
      <c r="Y114" s="21">
        <v>1.0065</v>
      </c>
      <c r="Z114" s="30">
        <v>10</v>
      </c>
      <c r="AA114" s="146">
        <v>15124697</v>
      </c>
      <c r="AB114" s="18"/>
      <c r="AC114" s="10"/>
      <c r="AD114" s="10"/>
      <c r="AE114" s="10"/>
      <c r="AF114" s="11"/>
      <c r="AG114" s="12"/>
      <c r="AH114" s="12"/>
      <c r="AI114" s="12"/>
      <c r="AJ114" s="13"/>
      <c r="AK114" s="11"/>
      <c r="AL114" s="12"/>
      <c r="AM114" s="12"/>
      <c r="AN114" s="12"/>
      <c r="AO114" s="13"/>
      <c r="AP114" s="11"/>
      <c r="AQ114" s="12"/>
      <c r="AR114" s="12"/>
      <c r="AS114" s="12"/>
      <c r="AT114" s="13"/>
    </row>
    <row r="115" spans="1:46" ht="16.5" customHeight="1" x14ac:dyDescent="0.3">
      <c r="A115" s="19"/>
      <c r="B115" s="68"/>
      <c r="C115" s="67" t="s">
        <v>55</v>
      </c>
      <c r="D115" s="68"/>
      <c r="E115" s="68"/>
      <c r="F115" s="68"/>
      <c r="G115" s="68"/>
      <c r="H115" s="68"/>
      <c r="I115" s="68"/>
      <c r="J115" s="68"/>
      <c r="K115" s="68"/>
      <c r="L115" s="69"/>
      <c r="M115" s="68"/>
      <c r="N115" s="68"/>
      <c r="O115" s="181">
        <f>SUM(O95:O114)</f>
        <v>29571514039.659996</v>
      </c>
      <c r="P115" s="71">
        <f>(O115/$O$124)</f>
        <v>1.956286795216431E-2</v>
      </c>
      <c r="Q115" s="70">
        <f>SUM(Q95:Q114)</f>
        <v>28908822428.77</v>
      </c>
      <c r="R115" s="71">
        <f>(Q115/$Q$124)</f>
        <v>2.0352069093544648E-2</v>
      </c>
      <c r="S115" s="72">
        <f t="shared" si="30"/>
        <v>-2.2409796468358809E-2</v>
      </c>
      <c r="T115" s="73"/>
      <c r="U115" s="73"/>
      <c r="V115" s="74"/>
      <c r="W115" s="74"/>
      <c r="X115" s="68"/>
      <c r="Y115" s="68"/>
      <c r="Z115" s="75">
        <f>SUM(Z95:Z114)</f>
        <v>80846</v>
      </c>
      <c r="AA115" s="147"/>
      <c r="AB115" s="18"/>
      <c r="AC115" s="10"/>
      <c r="AD115" s="10"/>
      <c r="AE115" s="10"/>
      <c r="AF115" s="11"/>
      <c r="AG115" s="12"/>
      <c r="AH115" s="12"/>
      <c r="AI115" s="12"/>
      <c r="AJ115" s="13"/>
      <c r="AK115" s="11"/>
      <c r="AL115" s="12"/>
      <c r="AM115" s="12"/>
      <c r="AN115" s="12"/>
      <c r="AO115" s="13"/>
      <c r="AP115" s="11"/>
      <c r="AQ115" s="12"/>
      <c r="AR115" s="12"/>
      <c r="AS115" s="12"/>
      <c r="AT115" s="13"/>
    </row>
    <row r="116" spans="1:46" ht="16.5" customHeight="1" x14ac:dyDescent="0.3">
      <c r="A116" s="148"/>
      <c r="B116" s="104"/>
      <c r="C116" s="103" t="s">
        <v>188</v>
      </c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27"/>
      <c r="Q116" s="104"/>
      <c r="R116" s="27"/>
      <c r="S116" s="27"/>
      <c r="T116" s="105"/>
      <c r="U116" s="105"/>
      <c r="V116" s="106"/>
      <c r="W116" s="106"/>
      <c r="X116" s="104"/>
      <c r="Y116" s="104"/>
      <c r="Z116" s="104"/>
      <c r="AA116" s="107"/>
      <c r="AB116" s="149"/>
      <c r="AC116" s="10"/>
      <c r="AD116" s="10"/>
      <c r="AE116" s="10"/>
      <c r="AF116" s="11"/>
      <c r="AG116" s="12"/>
      <c r="AH116" s="12"/>
      <c r="AI116" s="12"/>
      <c r="AJ116" s="13"/>
      <c r="AK116" s="11"/>
      <c r="AL116" s="12"/>
      <c r="AM116" s="12"/>
      <c r="AN116" s="12"/>
      <c r="AO116" s="13"/>
      <c r="AP116" s="11"/>
      <c r="AQ116" s="12"/>
      <c r="AR116" s="12"/>
      <c r="AS116" s="12"/>
      <c r="AT116" s="13"/>
    </row>
    <row r="117" spans="1:46" ht="16.5" customHeight="1" x14ac:dyDescent="0.3">
      <c r="A117" s="19">
        <v>101</v>
      </c>
      <c r="B117" s="20" t="s">
        <v>79</v>
      </c>
      <c r="C117" s="33" t="s">
        <v>189</v>
      </c>
      <c r="D117" s="21">
        <v>229083678</v>
      </c>
      <c r="E117" s="21"/>
      <c r="F117" s="21">
        <v>47757762.420000002</v>
      </c>
      <c r="G117" s="21">
        <v>324022970.17000002</v>
      </c>
      <c r="H117" s="36"/>
      <c r="I117" s="21"/>
      <c r="J117" s="21">
        <v>600864410.59000003</v>
      </c>
      <c r="K117" s="21">
        <v>-4660654.6100000003</v>
      </c>
      <c r="L117" s="24">
        <v>-14048330.48</v>
      </c>
      <c r="M117" s="21">
        <v>600864410.59000003</v>
      </c>
      <c r="N117" s="21">
        <v>-21807609.710000001</v>
      </c>
      <c r="O117" s="179">
        <v>599492078.46000004</v>
      </c>
      <c r="P117" s="26">
        <f t="shared" ref="P117:P122" si="35">(O117/$O$123)</f>
        <v>4.1522634345793744E-2</v>
      </c>
      <c r="Q117" s="42">
        <v>579056800.88</v>
      </c>
      <c r="R117" s="26">
        <f t="shared" ref="R117:R122" si="36">(Q117/$Q$123)</f>
        <v>4.1131484131549621E-2</v>
      </c>
      <c r="S117" s="27">
        <f t="shared" ref="S117:S124" si="37">((Q117-O117)/O117)</f>
        <v>-3.4087652388160035E-2</v>
      </c>
      <c r="T117" s="28">
        <f t="shared" ref="T117:T122" si="38">(K117/Q117)</f>
        <v>-8.0487002361722439E-3</v>
      </c>
      <c r="U117" s="28">
        <f t="shared" ref="U117:U122" si="39">L117/Q117</f>
        <v>-2.4260712349204041E-2</v>
      </c>
      <c r="V117" s="29">
        <f t="shared" ref="V117:V122" si="40">Q117/AA117</f>
        <v>13.327982655866563</v>
      </c>
      <c r="W117" s="29">
        <f t="shared" ref="W117:W122" si="41">L117/AA117</f>
        <v>-0.32334635340915918</v>
      </c>
      <c r="X117" s="21">
        <v>13.327999999999999</v>
      </c>
      <c r="Y117" s="21">
        <v>13.438499999999999</v>
      </c>
      <c r="Z117" s="30">
        <v>1572</v>
      </c>
      <c r="AA117" s="37">
        <v>43446695.259999998</v>
      </c>
      <c r="AB117" s="149"/>
      <c r="AC117" s="10"/>
      <c r="AD117" s="10"/>
      <c r="AE117" s="10"/>
      <c r="AF117" s="11"/>
      <c r="AG117" s="12"/>
      <c r="AH117" s="12"/>
      <c r="AI117" s="12"/>
      <c r="AJ117" s="13"/>
      <c r="AK117" s="11"/>
      <c r="AL117" s="12"/>
      <c r="AM117" s="12"/>
      <c r="AN117" s="12"/>
      <c r="AO117" s="13"/>
      <c r="AP117" s="11"/>
      <c r="AQ117" s="12"/>
      <c r="AR117" s="12"/>
      <c r="AS117" s="12"/>
      <c r="AT117" s="13"/>
    </row>
    <row r="118" spans="1:46" ht="16.5" customHeight="1" x14ac:dyDescent="0.3">
      <c r="A118" s="19">
        <v>102</v>
      </c>
      <c r="B118" s="20" t="s">
        <v>126</v>
      </c>
      <c r="C118" s="33" t="s">
        <v>190</v>
      </c>
      <c r="D118" s="23">
        <v>1215259476.71</v>
      </c>
      <c r="E118" s="21"/>
      <c r="F118" s="23"/>
      <c r="G118" s="23">
        <v>557389416.20000005</v>
      </c>
      <c r="H118" s="21"/>
      <c r="I118" s="23">
        <v>505489612.98000002</v>
      </c>
      <c r="J118" s="21">
        <v>2423111885.77</v>
      </c>
      <c r="K118" s="23">
        <v>-34635.57</v>
      </c>
      <c r="L118" s="24">
        <v>-40723361.719999999</v>
      </c>
      <c r="M118" s="23">
        <v>2928601498.75</v>
      </c>
      <c r="N118" s="23">
        <v>-215466686.46000001</v>
      </c>
      <c r="O118" s="179">
        <v>2774380595.79</v>
      </c>
      <c r="P118" s="26">
        <f t="shared" si="35"/>
        <v>0.1921619903818963</v>
      </c>
      <c r="Q118" s="42">
        <v>2713134812.29</v>
      </c>
      <c r="R118" s="26">
        <f t="shared" si="36"/>
        <v>0.1927190239521723</v>
      </c>
      <c r="S118" s="27">
        <f t="shared" si="37"/>
        <v>-2.2075480052353946E-2</v>
      </c>
      <c r="T118" s="28">
        <f t="shared" si="38"/>
        <v>-1.2765886104555978E-5</v>
      </c>
      <c r="U118" s="28">
        <f t="shared" si="39"/>
        <v>-1.5009708155868513E-2</v>
      </c>
      <c r="V118" s="29">
        <f t="shared" si="40"/>
        <v>1.3638532767394418</v>
      </c>
      <c r="W118" s="29">
        <f t="shared" si="41"/>
        <v>-2.0471039651283995E-2</v>
      </c>
      <c r="X118" s="21">
        <v>1.35</v>
      </c>
      <c r="Y118" s="21">
        <v>1.37</v>
      </c>
      <c r="Z118" s="30">
        <v>15112</v>
      </c>
      <c r="AA118" s="114">
        <v>1989315756</v>
      </c>
      <c r="AB118" s="18"/>
      <c r="AC118" s="10"/>
      <c r="AD118" s="10"/>
      <c r="AE118" s="10"/>
      <c r="AF118" s="11"/>
      <c r="AG118" s="12"/>
      <c r="AH118" s="12"/>
      <c r="AI118" s="12"/>
      <c r="AJ118" s="13"/>
      <c r="AK118" s="11"/>
      <c r="AL118" s="12"/>
      <c r="AM118" s="12"/>
      <c r="AN118" s="12"/>
      <c r="AO118" s="13"/>
      <c r="AP118" s="11"/>
      <c r="AQ118" s="12"/>
      <c r="AR118" s="12"/>
      <c r="AS118" s="12"/>
      <c r="AT118" s="13"/>
    </row>
    <row r="119" spans="1:46" ht="16.5" customHeight="1" x14ac:dyDescent="0.3">
      <c r="A119" s="19">
        <v>103</v>
      </c>
      <c r="B119" s="20" t="s">
        <v>26</v>
      </c>
      <c r="C119" s="33" t="s">
        <v>191</v>
      </c>
      <c r="D119" s="23">
        <v>1082223890.8</v>
      </c>
      <c r="E119" s="21"/>
      <c r="F119" s="23">
        <v>417437652.60000002</v>
      </c>
      <c r="G119" s="21">
        <v>12563091.199999999</v>
      </c>
      <c r="H119" s="21"/>
      <c r="I119" s="21">
        <v>38050510.130000003</v>
      </c>
      <c r="J119" s="23">
        <v>1512224634.5999999</v>
      </c>
      <c r="K119" s="23">
        <v>-5642792.7699999996</v>
      </c>
      <c r="L119" s="24">
        <v>-16276311.810000001</v>
      </c>
      <c r="M119" s="23">
        <v>1550275144.73</v>
      </c>
      <c r="N119" s="23">
        <v>-18755815.23</v>
      </c>
      <c r="O119" s="179">
        <v>1644504694.4200001</v>
      </c>
      <c r="P119" s="26">
        <f t="shared" si="35"/>
        <v>0.11390336846777711</v>
      </c>
      <c r="Q119" s="42">
        <v>1531519329.5</v>
      </c>
      <c r="R119" s="26">
        <f t="shared" si="36"/>
        <v>0.10878667326376013</v>
      </c>
      <c r="S119" s="27">
        <f t="shared" si="37"/>
        <v>-6.8704799264710431E-2</v>
      </c>
      <c r="T119" s="28">
        <f t="shared" si="38"/>
        <v>-3.684441104535207E-3</v>
      </c>
      <c r="U119" s="28">
        <f t="shared" si="39"/>
        <v>-1.0627558853804203E-2</v>
      </c>
      <c r="V119" s="29">
        <f t="shared" si="40"/>
        <v>1.14932242974217</v>
      </c>
      <c r="W119" s="29">
        <f t="shared" si="41"/>
        <v>-1.2214491764082156E-2</v>
      </c>
      <c r="X119" s="21">
        <v>1.1399999999999999</v>
      </c>
      <c r="Y119" s="21">
        <v>1.1599999999999999</v>
      </c>
      <c r="Z119" s="30">
        <v>9480</v>
      </c>
      <c r="AA119" s="37">
        <v>1332541060.5999999</v>
      </c>
      <c r="AB119" s="18"/>
      <c r="AC119" s="10"/>
      <c r="AD119" s="10"/>
      <c r="AE119" s="10"/>
      <c r="AF119" s="11"/>
      <c r="AG119" s="12"/>
      <c r="AH119" s="12"/>
      <c r="AI119" s="12"/>
      <c r="AJ119" s="13"/>
      <c r="AK119" s="11"/>
      <c r="AL119" s="12"/>
      <c r="AM119" s="12"/>
      <c r="AN119" s="12"/>
      <c r="AO119" s="13"/>
      <c r="AP119" s="11"/>
      <c r="AQ119" s="12"/>
      <c r="AR119" s="12"/>
      <c r="AS119" s="12"/>
      <c r="AT119" s="13"/>
    </row>
    <row r="120" spans="1:46" ht="16.5" customHeight="1" x14ac:dyDescent="0.3">
      <c r="A120" s="19">
        <v>104</v>
      </c>
      <c r="B120" s="33" t="s">
        <v>38</v>
      </c>
      <c r="C120" s="33" t="s">
        <v>192</v>
      </c>
      <c r="D120" s="21">
        <v>113481141</v>
      </c>
      <c r="E120" s="21"/>
      <c r="F120" s="21"/>
      <c r="G120" s="21">
        <v>148673169.50999999</v>
      </c>
      <c r="H120" s="21">
        <v>25908051.949999999</v>
      </c>
      <c r="I120" s="21"/>
      <c r="J120" s="21">
        <v>405060135.50999999</v>
      </c>
      <c r="K120" s="21">
        <v>1159860.76</v>
      </c>
      <c r="L120" s="35">
        <v>2165574.06</v>
      </c>
      <c r="M120" s="21">
        <v>371134390.02999997</v>
      </c>
      <c r="N120" s="21">
        <v>-2685860</v>
      </c>
      <c r="O120" s="179">
        <v>361239555</v>
      </c>
      <c r="P120" s="26">
        <f t="shared" si="35"/>
        <v>2.5020544044608368E-2</v>
      </c>
      <c r="Q120" s="42">
        <v>368448530</v>
      </c>
      <c r="R120" s="26">
        <f t="shared" si="36"/>
        <v>2.6171586003232824E-2</v>
      </c>
      <c r="S120" s="27">
        <f t="shared" si="37"/>
        <v>1.9956217142389071E-2</v>
      </c>
      <c r="T120" s="28">
        <f t="shared" si="38"/>
        <v>3.147958712170734E-3</v>
      </c>
      <c r="U120" s="28">
        <f t="shared" si="39"/>
        <v>5.8775483783311605E-3</v>
      </c>
      <c r="V120" s="29">
        <f t="shared" si="40"/>
        <v>35.625006466092586</v>
      </c>
      <c r="W120" s="29">
        <f t="shared" si="41"/>
        <v>0.20938769898281959</v>
      </c>
      <c r="X120" s="21">
        <v>35.479999999999997</v>
      </c>
      <c r="Y120" s="21">
        <v>36.549999999999997</v>
      </c>
      <c r="Z120" s="30">
        <v>2051</v>
      </c>
      <c r="AA120" s="37">
        <v>10342413</v>
      </c>
      <c r="AB120" s="18"/>
      <c r="AC120" s="10"/>
      <c r="AD120" s="10"/>
      <c r="AE120" s="10"/>
      <c r="AF120" s="11"/>
      <c r="AG120" s="12"/>
      <c r="AH120" s="12"/>
      <c r="AI120" s="12"/>
      <c r="AJ120" s="13"/>
      <c r="AK120" s="11"/>
      <c r="AL120" s="12"/>
      <c r="AM120" s="12"/>
      <c r="AN120" s="12"/>
      <c r="AO120" s="13"/>
      <c r="AP120" s="11"/>
      <c r="AQ120" s="12"/>
      <c r="AR120" s="12"/>
      <c r="AS120" s="12"/>
      <c r="AT120" s="13"/>
    </row>
    <row r="121" spans="1:46" ht="16.5" customHeight="1" x14ac:dyDescent="0.3">
      <c r="A121" s="19">
        <v>105</v>
      </c>
      <c r="B121" s="20" t="s">
        <v>26</v>
      </c>
      <c r="C121" s="20" t="s">
        <v>193</v>
      </c>
      <c r="D121" s="21">
        <v>171163990.59999999</v>
      </c>
      <c r="E121" s="21"/>
      <c r="F121" s="21">
        <v>33263550.43</v>
      </c>
      <c r="G121" s="21">
        <v>24934755.43</v>
      </c>
      <c r="H121" s="21"/>
      <c r="I121" s="21">
        <v>10645879.390000001</v>
      </c>
      <c r="J121" s="21">
        <v>229362296.46000001</v>
      </c>
      <c r="K121" s="21">
        <v>-432159.42</v>
      </c>
      <c r="L121" s="35">
        <v>-7059945.6900000004</v>
      </c>
      <c r="M121" s="21">
        <v>240008175.84999999</v>
      </c>
      <c r="N121" s="21">
        <v>-4297998.8600000003</v>
      </c>
      <c r="O121" s="179">
        <v>262827071.84999999</v>
      </c>
      <c r="P121" s="26">
        <f t="shared" si="35"/>
        <v>1.8204197841342078E-2</v>
      </c>
      <c r="Q121" s="42">
        <v>235710176.99000001</v>
      </c>
      <c r="R121" s="26">
        <f t="shared" si="36"/>
        <v>1.6742933318070276E-2</v>
      </c>
      <c r="S121" s="27">
        <f t="shared" si="37"/>
        <v>-0.10317390316426792</v>
      </c>
      <c r="T121" s="28">
        <f t="shared" si="38"/>
        <v>-1.8334355585263268E-3</v>
      </c>
      <c r="U121" s="28">
        <f t="shared" si="39"/>
        <v>-2.9951806833947259E-2</v>
      </c>
      <c r="V121" s="29">
        <f t="shared" si="40"/>
        <v>209.52776364788213</v>
      </c>
      <c r="W121" s="29">
        <f t="shared" si="41"/>
        <v>-6.2757351031303221</v>
      </c>
      <c r="X121" s="21">
        <v>207.97</v>
      </c>
      <c r="Y121" s="21">
        <v>210.63</v>
      </c>
      <c r="Z121" s="30">
        <v>415</v>
      </c>
      <c r="AA121" s="37">
        <v>1124959.1599999999</v>
      </c>
      <c r="AB121" s="18"/>
      <c r="AC121" s="10"/>
      <c r="AD121" s="10"/>
      <c r="AE121" s="10"/>
      <c r="AF121" s="11"/>
      <c r="AG121" s="12"/>
      <c r="AH121" s="12"/>
      <c r="AI121" s="12"/>
      <c r="AJ121" s="13"/>
      <c r="AK121" s="11"/>
      <c r="AL121" s="12"/>
      <c r="AM121" s="12"/>
      <c r="AN121" s="12"/>
      <c r="AO121" s="13"/>
      <c r="AP121" s="11"/>
      <c r="AQ121" s="12"/>
      <c r="AR121" s="12"/>
      <c r="AS121" s="12"/>
      <c r="AT121" s="13"/>
    </row>
    <row r="122" spans="1:46" ht="16.5" customHeight="1" x14ac:dyDescent="0.3">
      <c r="A122" s="19">
        <v>106</v>
      </c>
      <c r="B122" s="20" t="s">
        <v>58</v>
      </c>
      <c r="C122" s="20" t="s">
        <v>194</v>
      </c>
      <c r="D122" s="21"/>
      <c r="E122" s="21"/>
      <c r="F122" s="21"/>
      <c r="G122" s="21">
        <v>8548883621.8999996</v>
      </c>
      <c r="H122" s="21"/>
      <c r="I122" s="21">
        <v>309750373.58999997</v>
      </c>
      <c r="J122" s="21">
        <v>8650319190.5</v>
      </c>
      <c r="K122" s="21">
        <v>-13093180.65</v>
      </c>
      <c r="L122" s="35">
        <v>56345419.100000001</v>
      </c>
      <c r="M122" s="21">
        <v>8858191647.2099991</v>
      </c>
      <c r="N122" s="21">
        <v>-207872456.69999999</v>
      </c>
      <c r="O122" s="179">
        <v>8795273839.7099991</v>
      </c>
      <c r="P122" s="26">
        <f t="shared" si="35"/>
        <v>0.60918726491858233</v>
      </c>
      <c r="Q122" s="42">
        <v>8650319190.5</v>
      </c>
      <c r="R122" s="26">
        <f t="shared" si="36"/>
        <v>0.61444829933121481</v>
      </c>
      <c r="S122" s="27">
        <f t="shared" si="37"/>
        <v>-1.6480970558931295E-2</v>
      </c>
      <c r="T122" s="28">
        <f t="shared" si="38"/>
        <v>-1.5136066498423854E-3</v>
      </c>
      <c r="U122" s="28">
        <f t="shared" si="39"/>
        <v>6.5136809242692419E-3</v>
      </c>
      <c r="V122" s="29">
        <f t="shared" si="40"/>
        <v>109.59086905975745</v>
      </c>
      <c r="W122" s="29">
        <f t="shared" si="41"/>
        <v>0.71383995326863037</v>
      </c>
      <c r="X122" s="21">
        <v>110.47</v>
      </c>
      <c r="Y122" s="21">
        <v>110.47</v>
      </c>
      <c r="Z122" s="30">
        <v>490</v>
      </c>
      <c r="AA122" s="37">
        <v>78932846</v>
      </c>
      <c r="AB122" s="18"/>
      <c r="AC122" s="10"/>
      <c r="AD122" s="10"/>
      <c r="AE122" s="10"/>
      <c r="AF122" s="11"/>
      <c r="AG122" s="12"/>
      <c r="AH122" s="12"/>
      <c r="AI122" s="12"/>
      <c r="AJ122" s="13"/>
      <c r="AK122" s="11"/>
      <c r="AL122" s="12"/>
      <c r="AM122" s="12"/>
      <c r="AN122" s="12"/>
      <c r="AO122" s="13"/>
      <c r="AP122" s="11"/>
      <c r="AQ122" s="12"/>
      <c r="AR122" s="12"/>
      <c r="AS122" s="12"/>
      <c r="AT122" s="13"/>
    </row>
    <row r="123" spans="1:46" ht="16.5" customHeight="1" x14ac:dyDescent="0.3">
      <c r="A123" s="65"/>
      <c r="B123" s="21"/>
      <c r="C123" s="67" t="s">
        <v>55</v>
      </c>
      <c r="D123" s="68"/>
      <c r="E123" s="68"/>
      <c r="F123" s="68"/>
      <c r="G123" s="68"/>
      <c r="H123" s="68"/>
      <c r="I123" s="68"/>
      <c r="J123" s="68"/>
      <c r="K123" s="68"/>
      <c r="L123" s="69"/>
      <c r="M123" s="68"/>
      <c r="N123" s="68"/>
      <c r="O123" s="180">
        <f>SUM(O117:O122)</f>
        <v>14437717835.23</v>
      </c>
      <c r="P123" s="71">
        <f>(O123/$O$124)</f>
        <v>9.5511906208931956E-3</v>
      </c>
      <c r="Q123" s="177">
        <f>SUM(Q117:Q122)</f>
        <v>14078188840.16</v>
      </c>
      <c r="R123" s="71">
        <f>(Q123/$Q$124)</f>
        <v>9.9111706363300758E-3</v>
      </c>
      <c r="S123" s="72">
        <f t="shared" si="37"/>
        <v>-2.4902065490759209E-2</v>
      </c>
      <c r="T123" s="73"/>
      <c r="U123" s="73"/>
      <c r="V123" s="74"/>
      <c r="W123" s="74"/>
      <c r="X123" s="68"/>
      <c r="Y123" s="68"/>
      <c r="Z123" s="75">
        <f>SUM(Z117:Z122)</f>
        <v>29120</v>
      </c>
      <c r="AA123" s="76"/>
      <c r="AB123" s="18"/>
      <c r="AC123" s="10"/>
      <c r="AD123" s="10"/>
      <c r="AE123" s="10"/>
      <c r="AF123" s="11"/>
      <c r="AG123" s="12"/>
      <c r="AH123" s="12"/>
      <c r="AI123" s="12"/>
      <c r="AJ123" s="13"/>
      <c r="AK123" s="11"/>
      <c r="AL123" s="12"/>
      <c r="AM123" s="12"/>
      <c r="AN123" s="12"/>
      <c r="AO123" s="13"/>
      <c r="AP123" s="11"/>
      <c r="AQ123" s="12"/>
      <c r="AR123" s="12"/>
      <c r="AS123" s="12"/>
      <c r="AT123" s="13"/>
    </row>
    <row r="124" spans="1:46" ht="17.25" customHeight="1" x14ac:dyDescent="0.3">
      <c r="A124" s="150"/>
      <c r="B124" s="151"/>
      <c r="C124" s="152" t="s">
        <v>195</v>
      </c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84">
        <f>(O19+O47+O59+O87+O93+O115+O123)</f>
        <v>1511614458164.7803</v>
      </c>
      <c r="P124" s="154"/>
      <c r="Q124" s="155">
        <f>(Q19+Q47+Q59+Q87+Q93+Q115+Q123)</f>
        <v>1420436531337.22</v>
      </c>
      <c r="R124" s="154"/>
      <c r="S124" s="156">
        <f t="shared" si="37"/>
        <v>-6.031824208552327E-2</v>
      </c>
      <c r="T124" s="157"/>
      <c r="U124" s="157"/>
      <c r="V124" s="158"/>
      <c r="W124" s="158"/>
      <c r="X124" s="153"/>
      <c r="Y124" s="153"/>
      <c r="Z124" s="159">
        <f>(Z19+Z47+Z59+Z87+Z93+Z115+Z123)</f>
        <v>453256</v>
      </c>
      <c r="AA124" s="160"/>
      <c r="AB124" s="9"/>
      <c r="AC124" s="10"/>
      <c r="AD124" s="10"/>
      <c r="AE124" s="10"/>
      <c r="AF124" s="11"/>
      <c r="AG124" s="12"/>
      <c r="AH124" s="12"/>
      <c r="AI124" s="12"/>
      <c r="AJ124" s="13"/>
      <c r="AK124" s="11"/>
      <c r="AL124" s="12"/>
      <c r="AM124" s="12"/>
      <c r="AN124" s="12"/>
      <c r="AO124" s="13"/>
      <c r="AP124" s="11"/>
      <c r="AQ124" s="12"/>
      <c r="AR124" s="12"/>
      <c r="AS124" s="12"/>
      <c r="AT124" s="13"/>
    </row>
    <row r="125" spans="1:46" ht="17.45" customHeight="1" x14ac:dyDescent="0.25">
      <c r="A125" s="161"/>
      <c r="B125" s="161"/>
      <c r="C125" s="161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0"/>
      <c r="AC125" s="10"/>
      <c r="AD125" s="10"/>
      <c r="AE125" s="10"/>
      <c r="AF125" s="11"/>
      <c r="AG125" s="12"/>
      <c r="AH125" s="12"/>
      <c r="AI125" s="12"/>
      <c r="AJ125" s="13"/>
      <c r="AK125" s="11"/>
      <c r="AL125" s="12"/>
      <c r="AM125" s="12"/>
      <c r="AN125" s="12"/>
      <c r="AO125" s="13"/>
      <c r="AP125" s="11"/>
      <c r="AQ125" s="12"/>
      <c r="AR125" s="12"/>
      <c r="AS125" s="12"/>
      <c r="AT125" s="13"/>
    </row>
    <row r="126" spans="1:46" ht="17.100000000000001" customHeight="1" x14ac:dyDescent="0.25">
      <c r="A126" s="163"/>
      <c r="B126" s="164"/>
      <c r="C126" s="165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37"/>
      <c r="R126" s="10"/>
      <c r="S126" s="10"/>
      <c r="T126" s="10"/>
      <c r="U126" s="10"/>
      <c r="V126" s="10"/>
      <c r="W126" s="10"/>
      <c r="X126" s="10"/>
      <c r="Y126" s="10"/>
      <c r="Z126" s="10"/>
      <c r="AA126" s="115"/>
      <c r="AB126" s="10"/>
      <c r="AC126" s="10"/>
      <c r="AD126" s="10"/>
      <c r="AE126" s="10"/>
      <c r="AF126" s="11"/>
      <c r="AG126" s="12"/>
      <c r="AH126" s="12"/>
      <c r="AI126" s="12"/>
      <c r="AJ126" s="13"/>
      <c r="AK126" s="11"/>
      <c r="AL126" s="12"/>
      <c r="AM126" s="12"/>
      <c r="AN126" s="12"/>
      <c r="AO126" s="13"/>
      <c r="AP126" s="11"/>
      <c r="AQ126" s="12"/>
      <c r="AR126" s="12"/>
      <c r="AS126" s="12"/>
      <c r="AT126" s="13"/>
    </row>
    <row r="127" spans="1:46" ht="17.100000000000001" customHeight="1" x14ac:dyDescent="0.25">
      <c r="A127" s="163"/>
      <c r="B127" s="166"/>
      <c r="C127" s="167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37"/>
      <c r="R127" s="115"/>
      <c r="S127" s="115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1"/>
      <c r="AG127" s="12"/>
      <c r="AH127" s="12"/>
      <c r="AI127" s="12"/>
      <c r="AJ127" s="13"/>
      <c r="AK127" s="11"/>
      <c r="AL127" s="12"/>
      <c r="AM127" s="12"/>
      <c r="AN127" s="12"/>
      <c r="AO127" s="13"/>
      <c r="AP127" s="11"/>
      <c r="AQ127" s="12"/>
      <c r="AR127" s="12"/>
      <c r="AS127" s="12"/>
      <c r="AT127" s="13"/>
    </row>
    <row r="128" spans="1:46" ht="17.100000000000001" customHeight="1" x14ac:dyDescent="0.25">
      <c r="A128" s="163"/>
      <c r="B128" s="166"/>
      <c r="C128" s="167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37"/>
      <c r="R128" s="115"/>
      <c r="S128" s="115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1"/>
      <c r="AG128" s="12"/>
      <c r="AH128" s="12"/>
      <c r="AI128" s="12"/>
      <c r="AJ128" s="13"/>
      <c r="AK128" s="11"/>
      <c r="AL128" s="12"/>
      <c r="AM128" s="12"/>
      <c r="AN128" s="12"/>
      <c r="AO128" s="13"/>
      <c r="AP128" s="11"/>
      <c r="AQ128" s="12"/>
      <c r="AR128" s="12"/>
      <c r="AS128" s="12"/>
      <c r="AT128" s="13"/>
    </row>
    <row r="129" spans="1:46" ht="17.100000000000001" customHeight="1" x14ac:dyDescent="0.25">
      <c r="A129" s="163"/>
      <c r="B129" s="166"/>
      <c r="C129" s="167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37"/>
      <c r="R129" s="115"/>
      <c r="S129" s="115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1"/>
      <c r="AG129" s="12"/>
      <c r="AH129" s="12"/>
      <c r="AI129" s="12"/>
      <c r="AJ129" s="13"/>
      <c r="AK129" s="11"/>
      <c r="AL129" s="12"/>
      <c r="AM129" s="12"/>
      <c r="AN129" s="12"/>
      <c r="AO129" s="13"/>
      <c r="AP129" s="11"/>
      <c r="AQ129" s="12"/>
      <c r="AR129" s="12"/>
      <c r="AS129" s="12"/>
      <c r="AT129" s="13"/>
    </row>
    <row r="130" spans="1:46" ht="17.100000000000001" customHeight="1" x14ac:dyDescent="0.25">
      <c r="A130" s="163"/>
      <c r="B130" s="166"/>
      <c r="C130" s="167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37"/>
      <c r="R130" s="115"/>
      <c r="S130" s="115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68"/>
      <c r="AG130" s="169"/>
      <c r="AH130" s="169"/>
      <c r="AI130" s="169"/>
      <c r="AJ130" s="170"/>
      <c r="AK130" s="168"/>
      <c r="AL130" s="169"/>
      <c r="AM130" s="169"/>
      <c r="AN130" s="169"/>
      <c r="AO130" s="170"/>
      <c r="AP130" s="168"/>
      <c r="AQ130" s="169"/>
      <c r="AR130" s="169"/>
      <c r="AS130" s="169"/>
      <c r="AT130" s="170"/>
    </row>
  </sheetData>
  <mergeCells count="1">
    <mergeCell ref="A1:AA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P12" sqref="P12"/>
    </sheetView>
  </sheetViews>
  <sheetFormatPr defaultColWidth="10" defaultRowHeight="12.95" customHeight="1" x14ac:dyDescent="0.25"/>
  <cols>
    <col min="1" max="256" width="10" style="171" customWidth="1"/>
  </cols>
  <sheetData>
    <row r="1" spans="1:11" ht="12.95" customHeight="1" x14ac:dyDescent="0.25">
      <c r="A1" s="172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1" ht="12.9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12.9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ht="12.9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ht="12.9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2.9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ht="12.9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1" ht="12.9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ht="12.95" customHeigh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3"/>
    </row>
    <row r="10" spans="1:11" ht="12.95" customHeigh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3"/>
    </row>
    <row r="11" spans="1:11" ht="12.9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3"/>
    </row>
    <row r="12" spans="1:11" ht="12.95" customHeight="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ht="12.95" customHeight="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ht="12.9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3"/>
    </row>
    <row r="15" spans="1:11" ht="12.9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ht="12.95" customHeigh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ht="12.95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</row>
    <row r="18" spans="1:11" ht="12.95" customHeigh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1" ht="12.95" customHeight="1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1" ht="12.95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1" ht="12.95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ht="12.95" customHeight="1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3"/>
    </row>
    <row r="23" spans="1:11" ht="12.95" customHeight="1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3"/>
    </row>
    <row r="24" spans="1:11" ht="12.95" customHeight="1" x14ac:dyDescent="0.25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170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Q11" sqref="Q11"/>
    </sheetView>
  </sheetViews>
  <sheetFormatPr defaultColWidth="10" defaultRowHeight="12.95" customHeight="1" x14ac:dyDescent="0.25"/>
  <cols>
    <col min="1" max="256" width="10" style="173" customWidth="1"/>
  </cols>
  <sheetData>
    <row r="1" spans="1:14" ht="12.95" customHeight="1" x14ac:dyDescent="0.25">
      <c r="A1" s="17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ht="12.9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12.9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4" ht="12.9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14" ht="12.9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4" ht="12.9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14" ht="12.9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1:14" ht="12.9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12.95" customHeigh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ht="12.95" customHeigh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4" ht="12.9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1:14" ht="12.95" customHeight="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ht="12.95" customHeight="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4" ht="12.9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</row>
    <row r="15" spans="1:14" ht="12.9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6" spans="1:14" ht="12.95" customHeigh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1:14" ht="12.95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</row>
    <row r="18" spans="1:14" ht="12.95" customHeigh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</row>
    <row r="19" spans="1:14" ht="12.95" customHeight="1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</row>
    <row r="20" spans="1:14" ht="12.95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</row>
    <row r="21" spans="1:14" ht="12.95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  <row r="22" spans="1:14" ht="12.95" customHeight="1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</row>
    <row r="23" spans="1:14" ht="12.95" customHeight="1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</row>
    <row r="24" spans="1:14" ht="12.95" customHeight="1" x14ac:dyDescent="0.25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70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P10" sqref="P10"/>
    </sheetView>
  </sheetViews>
  <sheetFormatPr defaultColWidth="8.85546875" defaultRowHeight="15" customHeight="1" x14ac:dyDescent="0.25"/>
  <cols>
    <col min="1" max="3" width="8.85546875" style="174" customWidth="1"/>
    <col min="4" max="4" width="10.42578125" style="174" customWidth="1"/>
    <col min="5" max="256" width="8.85546875" style="174" customWidth="1"/>
  </cols>
  <sheetData>
    <row r="1" spans="1:13" ht="15" customHeight="1" x14ac:dyDescent="0.25">
      <c r="A1" s="17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1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 ht="1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ht="1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3" ht="1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1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3" ht="1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ht="1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ht="15" customHeigh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15" customHeigh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5" customHeight="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1:13" ht="15" customHeight="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1:13" ht="1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1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</row>
    <row r="16" spans="1:13" ht="15" customHeigh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ht="15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</row>
    <row r="18" spans="1:13" ht="15" customHeigh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</row>
    <row r="19" spans="1:13" ht="15" customHeight="1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</row>
    <row r="20" spans="1:13" ht="15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</row>
    <row r="21" spans="1:13" ht="15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spans="1:13" ht="15" customHeight="1" x14ac:dyDescent="0.25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70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March 2021</vt:lpstr>
      <vt:lpstr>Market Share</vt:lpstr>
      <vt:lpstr>Unit Holders</vt:lpstr>
      <vt:lpstr>NAV Comparison January-March'21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2021-04-29T11:22:58Z</dcterms:created>
  <dcterms:modified xsi:type="dcterms:W3CDTF">2021-05-04T10:46:58Z</dcterms:modified>
</cp:coreProperties>
</file>