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Standard Deviation" sheetId="10" r:id="rId5"/>
  </sheets>
  <definedNames>
    <definedName name="_GoBack" localSheetId="0">Data!$F$98</definedName>
    <definedName name="_xlnm.Print_Area" localSheetId="3">'NAV Trend'!$B$1:$J$10</definedName>
    <definedName name="_xlnm.Print_Area" localSheetId="4">'Standard Deviation'!$B$1:$J$10</definedName>
  </definedNames>
  <calcPr calcId="125725"/>
</workbook>
</file>

<file path=xl/calcChain.xml><?xml version="1.0" encoding="utf-8"?>
<calcChain xmlns="http://schemas.openxmlformats.org/spreadsheetml/2006/main">
  <c r="J10" i="1"/>
  <c r="J29" i="9"/>
  <c r="K3" i="10"/>
  <c r="K4"/>
  <c r="K5"/>
  <c r="K6"/>
  <c r="K7"/>
  <c r="K8"/>
  <c r="K9"/>
  <c r="K2"/>
  <c r="J10"/>
  <c r="I10"/>
  <c r="H10"/>
  <c r="G10"/>
  <c r="F10"/>
  <c r="E10"/>
  <c r="D10"/>
  <c r="C10"/>
  <c r="K31" i="9"/>
  <c r="J31"/>
  <c r="K7"/>
  <c r="K8"/>
  <c r="K9"/>
  <c r="K10"/>
  <c r="K11"/>
  <c r="K12"/>
  <c r="K13"/>
  <c r="K14"/>
  <c r="K15"/>
  <c r="K16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4"/>
  <c r="K45"/>
  <c r="K46"/>
  <c r="K49"/>
  <c r="K50"/>
  <c r="K51"/>
  <c r="K52"/>
  <c r="K53"/>
  <c r="K54"/>
  <c r="K55"/>
  <c r="K56"/>
  <c r="K57"/>
  <c r="K58"/>
  <c r="K59"/>
  <c r="K60"/>
  <c r="K61"/>
  <c r="K62"/>
  <c r="K63"/>
  <c r="K66"/>
  <c r="K67"/>
  <c r="K68"/>
  <c r="K69"/>
  <c r="K70"/>
  <c r="K73"/>
  <c r="K74"/>
  <c r="K75"/>
  <c r="K80"/>
  <c r="K81"/>
  <c r="K82"/>
  <c r="K83"/>
  <c r="K84"/>
  <c r="K85"/>
  <c r="K86"/>
  <c r="K6"/>
  <c r="J7"/>
  <c r="J8"/>
  <c r="J9"/>
  <c r="J10"/>
  <c r="J11"/>
  <c r="J12"/>
  <c r="J13"/>
  <c r="J14"/>
  <c r="J15"/>
  <c r="J16"/>
  <c r="J19"/>
  <c r="J20"/>
  <c r="J21"/>
  <c r="J22"/>
  <c r="J23"/>
  <c r="J24"/>
  <c r="J27"/>
  <c r="J28"/>
  <c r="J30"/>
  <c r="J32"/>
  <c r="J35"/>
  <c r="J36"/>
  <c r="J37"/>
  <c r="J38"/>
  <c r="J39"/>
  <c r="J40"/>
  <c r="J41"/>
  <c r="J44"/>
  <c r="J45"/>
  <c r="J46"/>
  <c r="J49"/>
  <c r="J50"/>
  <c r="J51"/>
  <c r="J52"/>
  <c r="J53"/>
  <c r="J54"/>
  <c r="J55"/>
  <c r="J56"/>
  <c r="J57"/>
  <c r="J58"/>
  <c r="J59"/>
  <c r="J60"/>
  <c r="J61"/>
  <c r="J62"/>
  <c r="J63"/>
  <c r="J66"/>
  <c r="J67"/>
  <c r="J68"/>
  <c r="J69"/>
  <c r="J70"/>
  <c r="J73"/>
  <c r="J74"/>
  <c r="J75"/>
  <c r="J80"/>
  <c r="J81"/>
  <c r="J82"/>
  <c r="J83"/>
  <c r="J84"/>
  <c r="J85"/>
  <c r="J86"/>
  <c r="J6"/>
  <c r="F10" i="1"/>
  <c r="E10"/>
  <c r="D10"/>
  <c r="C10"/>
  <c r="G10"/>
  <c r="H10"/>
  <c r="I10"/>
  <c r="G42" i="9"/>
  <c r="H37" s="1"/>
  <c r="D42"/>
  <c r="E37" s="1"/>
  <c r="G33"/>
  <c r="D33"/>
  <c r="E31" s="1"/>
  <c r="H30" l="1"/>
  <c r="H32"/>
  <c r="H31"/>
  <c r="H29"/>
  <c r="H28"/>
  <c r="H27"/>
  <c r="J33"/>
  <c r="H35"/>
  <c r="H40"/>
  <c r="H38"/>
  <c r="H36"/>
  <c r="H41"/>
  <c r="H39"/>
  <c r="E35"/>
  <c r="E40"/>
  <c r="E38"/>
  <c r="E36"/>
  <c r="J42"/>
  <c r="E41"/>
  <c r="E39"/>
  <c r="E27"/>
  <c r="E30"/>
  <c r="E28"/>
  <c r="E32"/>
  <c r="E29"/>
  <c r="G17"/>
  <c r="H16" s="1"/>
  <c r="D17"/>
  <c r="G25"/>
  <c r="D25"/>
  <c r="D76"/>
  <c r="G64"/>
  <c r="D64"/>
  <c r="G87"/>
  <c r="G76"/>
  <c r="G71"/>
  <c r="G47"/>
  <c r="D87"/>
  <c r="D71"/>
  <c r="D47"/>
  <c r="H75" l="1"/>
  <c r="H74"/>
  <c r="H73"/>
  <c r="H82"/>
  <c r="H81"/>
  <c r="H83"/>
  <c r="H85"/>
  <c r="H80"/>
  <c r="H84"/>
  <c r="H86"/>
  <c r="H21"/>
  <c r="H23"/>
  <c r="H19"/>
  <c r="H22"/>
  <c r="H20"/>
  <c r="H8"/>
  <c r="H10"/>
  <c r="H12"/>
  <c r="H14"/>
  <c r="H7"/>
  <c r="H9"/>
  <c r="H11"/>
  <c r="H13"/>
  <c r="H15"/>
  <c r="H6"/>
  <c r="H46"/>
  <c r="H44"/>
  <c r="H45"/>
  <c r="H68"/>
  <c r="H70"/>
  <c r="H67"/>
  <c r="H69"/>
  <c r="H66"/>
  <c r="H51"/>
  <c r="H53"/>
  <c r="H55"/>
  <c r="H57"/>
  <c r="H59"/>
  <c r="H61"/>
  <c r="H63"/>
  <c r="H50"/>
  <c r="H52"/>
  <c r="H54"/>
  <c r="H56"/>
  <c r="H58"/>
  <c r="H60"/>
  <c r="H62"/>
  <c r="H49"/>
  <c r="E82"/>
  <c r="E84"/>
  <c r="E86"/>
  <c r="E81"/>
  <c r="E83"/>
  <c r="E85"/>
  <c r="E80"/>
  <c r="E75"/>
  <c r="J76"/>
  <c r="E74"/>
  <c r="E73"/>
  <c r="J71"/>
  <c r="E68"/>
  <c r="E70"/>
  <c r="E67"/>
  <c r="E69"/>
  <c r="E66"/>
  <c r="E51"/>
  <c r="E53"/>
  <c r="E55"/>
  <c r="E57"/>
  <c r="E59"/>
  <c r="E61"/>
  <c r="E63"/>
  <c r="J64"/>
  <c r="E50"/>
  <c r="E52"/>
  <c r="E54"/>
  <c r="E56"/>
  <c r="E58"/>
  <c r="E60"/>
  <c r="E62"/>
  <c r="E49"/>
  <c r="J47"/>
  <c r="E45"/>
  <c r="E46"/>
  <c r="E44"/>
  <c r="E21"/>
  <c r="E23"/>
  <c r="E19"/>
  <c r="J25"/>
  <c r="E20"/>
  <c r="E22"/>
  <c r="E24"/>
  <c r="E8"/>
  <c r="E10"/>
  <c r="E12"/>
  <c r="E14"/>
  <c r="E16"/>
  <c r="E9"/>
  <c r="E11"/>
  <c r="E15"/>
  <c r="J17"/>
  <c r="E7"/>
  <c r="E13"/>
  <c r="E6"/>
  <c r="D77"/>
  <c r="G77"/>
  <c r="H64" s="1"/>
  <c r="G88" l="1"/>
  <c r="H76"/>
  <c r="H71"/>
  <c r="H47"/>
  <c r="H42"/>
  <c r="H33"/>
  <c r="H25"/>
  <c r="H17"/>
  <c r="D88"/>
  <c r="E71"/>
  <c r="E47"/>
  <c r="E33"/>
  <c r="J77"/>
  <c r="E76"/>
  <c r="E42"/>
  <c r="E64"/>
  <c r="E25"/>
  <c r="E17"/>
</calcChain>
</file>

<file path=xl/sharedStrings.xml><?xml version="1.0" encoding="utf-8"?>
<sst xmlns="http://schemas.openxmlformats.org/spreadsheetml/2006/main" count="196" uniqueCount="127">
  <si>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</si>
  <si>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</si>
  <si>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</si>
  <si>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</si>
  <si>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</si>
  <si>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</si>
  <si>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</si>
  <si>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</si>
  <si>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</si>
  <si>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</si>
  <si>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</si>
  <si>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</si>
  <si>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</si>
  <si>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</si>
  <si>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</si>
  <si>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</si>
  <si>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</si>
  <si>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</si>
  <si>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</si>
  <si>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</si>
  <si>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</si>
  <si>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</si>
  <si>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</si>
  <si>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</si>
  <si>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</si>
  <si>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</si>
  <si>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</si>
  <si>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</si>
  <si>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</si>
  <si>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</si>
  <si>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</si>
  <si>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</si>
  <si>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</si>
  <si>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</si>
  <si>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</si>
  <si>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</si>
  <si>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</si>
  <si>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</si>
  <si>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</si>
  <si>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</si>
  <si>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</si>
  <si>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</si>
  <si>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</si>
  <si>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</si>
  <si>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</si>
  <si>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</si>
  <si>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</si>
  <si>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</si>
  <si>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</si>
  <si>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</si>
  <si>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</si>
  <si>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</si>
  <si>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</si>
  <si>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</si>
  <si>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</si>
  <si>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</si>
  <si>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</si>
  <si>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</si>
  <si>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</si>
  <si>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</si>
  <si>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</si>
  <si>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</si>
  <si>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</si>
  <si>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</si>
  <si>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</si>
  <si>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</si>
  <si>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</si>
  <si>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</si>
  <si>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</si>
  <si>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</si>
  <si>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</si>
  <si>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</si>
  <si>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</si>
  <si>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</si>
  <si>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</si>
  <si>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</si>
  <si>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</si>
  <si>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</si>
  <si>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</si>
  <si>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</si>
  <si>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</si>
  <si>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</si>
  <si>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</si>
  <si>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</si>
  <si>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</si>
  <si>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</si>
  <si>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</si>
  <si>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</si>
  <si>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</si>
  <si>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</si>
  <si>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</si>
  <si>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</si>
  <si>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</si>
  <si>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</si>
  <si>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</si>
  <si>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</si>
  <si>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</si>
  <si>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</si>
  <si>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</si>
  <si>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</si>
  <si>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</si>
  <si>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</si>
  <si>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</si>
  <si>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</si>
  <si>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</si>
  <si>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</si>
  <si>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</si>
  <si>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53a.</t>
  </si>
  <si>
    <t>53b.</t>
  </si>
  <si>
    <t>53c.</t>
  </si>
  <si>
    <t>% on Total</t>
  </si>
  <si>
    <t>% Change (Current from Previous)</t>
  </si>
  <si>
    <t>22a.</t>
  </si>
  <si>
    <t>22b.</t>
  </si>
  <si>
    <t>FBN Nigeria Eurobond USD Fund (Institutional)</t>
  </si>
  <si>
    <t>FBN Nigeria Eurobond USD Fund (Retail)</t>
  </si>
  <si>
    <t>Stanbic IBTC Guaranteed Investment Fund</t>
  </si>
  <si>
    <t>8-Weeks Volatility Measure</t>
  </si>
  <si>
    <t>FUNDS</t>
  </si>
  <si>
    <t>Nubian &amp; Sapphire Funds by BGL and Union Trustees Mixed Fund by CDL Capital are not included in this compilation.</t>
  </si>
  <si>
    <t>PACAM Asset Management Limited</t>
  </si>
  <si>
    <t>NAV and Unit Price as at Week Ended April 29, 2016</t>
  </si>
  <si>
    <t>Market Cap as at April 29, 2016</t>
  </si>
  <si>
    <t>NAV and Unit Price as at Week Ended May 6, 2016</t>
  </si>
  <si>
    <t>Market Cap as at May 6, 2016</t>
  </si>
  <si>
    <t>Stanbic IBTC Imaan Fund</t>
  </si>
  <si>
    <t>NET ASSET VALUES AND UNIT PRICES OF FUND MANAGEMENT AND COLLECTIVE INVESTMENT SCHEMES AS AT WEEK ENDED MAY 6,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</si>
</sst>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b/>
      <sz val="11"/>
      <name val="Calibri"/>
      <family val="2"/>
      <scheme val="minor"/>
    </font>
    <font>
      <strike/>
      <sz val="8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196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164" fontId="5" fillId="3" borderId="1" xfId="2" applyFont="1" applyFill="1" applyBorder="1" applyAlignment="1">
      <alignment horizontal="center" vertical="top" wrapText="1"/>
    </xf>
    <xf numFmtId="0" fontId="8" fillId="0" borderId="0" xfId="0" applyFont="1" applyBorder="1"/>
    <xf numFmtId="0" fontId="16" fillId="0" borderId="0" xfId="0" applyFont="1" applyBorder="1"/>
    <xf numFmtId="0" fontId="17" fillId="0" borderId="0" xfId="0" applyFont="1"/>
    <xf numFmtId="0" fontId="18" fillId="2" borderId="0" xfId="0" applyFont="1" applyFill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15" fillId="3" borderId="1" xfId="0" applyFont="1" applyFill="1" applyBorder="1" applyAlignment="1">
      <alignment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10" fontId="5" fillId="14" borderId="1" xfId="2" applyNumberFormat="1" applyFon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" fontId="0" fillId="11" borderId="1" xfId="0" applyNumberFormat="1" applyFont="1" applyFill="1" applyBorder="1"/>
    <xf numFmtId="164" fontId="1" fillId="11" borderId="1" xfId="2" applyFont="1" applyFill="1" applyBorder="1" applyAlignment="1">
      <alignment horizontal="right" vertical="top" wrapText="1"/>
    </xf>
    <xf numFmtId="4" fontId="26" fillId="11" borderId="1" xfId="0" applyNumberFormat="1" applyFont="1" applyFill="1" applyBorder="1" applyAlignment="1">
      <alignment horizontal="right"/>
    </xf>
    <xf numFmtId="164" fontId="1" fillId="11" borderId="1" xfId="2" applyFont="1" applyFill="1" applyBorder="1" applyAlignment="1">
      <alignment horizontal="right"/>
    </xf>
    <xf numFmtId="164" fontId="1" fillId="11" borderId="1" xfId="2" applyFont="1" applyFill="1" applyBorder="1" applyAlignment="1"/>
    <xf numFmtId="0" fontId="30" fillId="15" borderId="15" xfId="0" applyFont="1" applyFill="1" applyBorder="1" applyAlignment="1">
      <alignment horizontal="center" wrapText="1"/>
    </xf>
    <xf numFmtId="164" fontId="30" fillId="15" borderId="16" xfId="2" applyFont="1" applyFill="1" applyBorder="1"/>
    <xf numFmtId="164" fontId="30" fillId="15" borderId="9" xfId="2" applyFont="1" applyFill="1" applyBorder="1"/>
    <xf numFmtId="0" fontId="2" fillId="5" borderId="0" xfId="0" applyFont="1" applyFill="1"/>
    <xf numFmtId="0" fontId="18" fillId="10" borderId="2" xfId="0" applyFont="1" applyFill="1" applyBorder="1"/>
    <xf numFmtId="164" fontId="2" fillId="10" borderId="3" xfId="0" applyNumberFormat="1" applyFont="1" applyFill="1" applyBorder="1"/>
    <xf numFmtId="0" fontId="2" fillId="15" borderId="17" xfId="0" applyFont="1" applyFill="1" applyBorder="1"/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17" fillId="11" borderId="1" xfId="0" applyFont="1" applyFill="1" applyBorder="1"/>
    <xf numFmtId="164" fontId="7" fillId="7" borderId="1" xfId="2" applyFont="1" applyFill="1" applyBorder="1" applyAlignment="1"/>
    <xf numFmtId="43" fontId="11" fillId="7" borderId="1" xfId="2" applyNumberFormat="1" applyFont="1" applyFill="1" applyBorder="1"/>
    <xf numFmtId="3" fontId="20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31" fillId="3" borderId="1" xfId="0" applyFont="1" applyFill="1" applyBorder="1" applyAlignment="1">
      <alignment horizontal="center" vertical="top" wrapText="1"/>
    </xf>
    <xf numFmtId="0" fontId="31" fillId="3" borderId="9" xfId="0" applyFont="1" applyFill="1" applyBorder="1" applyAlignment="1">
      <alignment horizontal="center" vertical="top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7" fillId="13" borderId="9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 vertical="top" wrapText="1"/>
    </xf>
    <xf numFmtId="10" fontId="11" fillId="13" borderId="9" xfId="1" applyNumberFormat="1" applyFont="1" applyFill="1" applyBorder="1" applyAlignment="1">
      <alignment horizontal="center" vertical="top" wrapText="1"/>
    </xf>
    <xf numFmtId="165" fontId="7" fillId="9" borderId="1" xfId="0" applyNumberFormat="1" applyFont="1" applyFill="1" applyBorder="1"/>
    <xf numFmtId="165" fontId="7" fillId="9" borderId="9" xfId="1" applyNumberFormat="1" applyFont="1" applyFill="1" applyBorder="1" applyAlignment="1">
      <alignment horizontal="center" vertical="top" wrapText="1"/>
    </xf>
    <xf numFmtId="165" fontId="7" fillId="11" borderId="3" xfId="0" applyNumberFormat="1" applyFont="1" applyFill="1" applyBorder="1"/>
    <xf numFmtId="165" fontId="7" fillId="11" borderId="4" xfId="1" applyNumberFormat="1" applyFont="1" applyFill="1" applyBorder="1" applyAlignment="1">
      <alignment horizontal="center" vertical="top" wrapText="1"/>
    </xf>
    <xf numFmtId="10" fontId="27" fillId="14" borderId="1" xfId="1" applyNumberFormat="1" applyFont="1" applyFill="1" applyBorder="1" applyAlignment="1">
      <alignment horizontal="center" wrapText="1"/>
    </xf>
    <xf numFmtId="4" fontId="0" fillId="5" borderId="1" xfId="0" applyNumberFormat="1" applyFont="1" applyFill="1" applyBorder="1"/>
    <xf numFmtId="164" fontId="1" fillId="5" borderId="1" xfId="2" applyFont="1" applyFill="1" applyBorder="1" applyAlignment="1">
      <alignment horizontal="right" vertical="top" wrapText="1"/>
    </xf>
    <xf numFmtId="4" fontId="26" fillId="5" borderId="1" xfId="0" applyNumberFormat="1" applyFont="1" applyFill="1" applyBorder="1" applyAlignment="1">
      <alignment horizontal="right"/>
    </xf>
    <xf numFmtId="164" fontId="1" fillId="5" borderId="1" xfId="2" applyFont="1" applyFill="1" applyBorder="1" applyAlignment="1"/>
    <xf numFmtId="16" fontId="17" fillId="5" borderId="1" xfId="0" applyNumberFormat="1" applyFont="1" applyFill="1" applyBorder="1"/>
    <xf numFmtId="16" fontId="17" fillId="11" borderId="1" xfId="0" applyNumberFormat="1" applyFont="1" applyFill="1" applyBorder="1"/>
    <xf numFmtId="3" fontId="7" fillId="7" borderId="1" xfId="0" applyNumberFormat="1" applyFont="1" applyFill="1" applyBorder="1"/>
    <xf numFmtId="16" fontId="17" fillId="0" borderId="1" xfId="0" applyNumberFormat="1" applyFont="1" applyBorder="1"/>
    <xf numFmtId="4" fontId="0" fillId="0" borderId="1" xfId="0" applyNumberFormat="1" applyFont="1" applyBorder="1"/>
    <xf numFmtId="164" fontId="1" fillId="0" borderId="1" xfId="2" applyFont="1" applyBorder="1" applyAlignment="1">
      <alignment horizontal="right" vertical="top" wrapText="1"/>
    </xf>
    <xf numFmtId="4" fontId="26" fillId="0" borderId="1" xfId="0" applyNumberFormat="1" applyFont="1" applyBorder="1" applyAlignment="1">
      <alignment horizontal="right"/>
    </xf>
    <xf numFmtId="164" fontId="1" fillId="0" borderId="1" xfId="2" applyFont="1" applyBorder="1" applyAlignment="1">
      <alignment horizontal="right"/>
    </xf>
    <xf numFmtId="164" fontId="1" fillId="0" borderId="1" xfId="2" applyFont="1" applyBorder="1" applyAlignment="1"/>
    <xf numFmtId="0" fontId="7" fillId="7" borderId="1" xfId="0" applyFont="1" applyFill="1" applyBorder="1" applyAlignment="1">
      <alignment vertical="top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" fontId="2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1" fillId="7" borderId="1" xfId="0" applyNumberFormat="1" applyFont="1" applyFill="1" applyBorder="1"/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May 6,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584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004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42440</c:v>
                </c:pt>
                <c:pt idx="1">
                  <c:v>42447</c:v>
                </c:pt>
                <c:pt idx="2">
                  <c:v>42461</c:v>
                </c:pt>
                <c:pt idx="3">
                  <c:v>42468</c:v>
                </c:pt>
                <c:pt idx="4">
                  <c:v>42475</c:v>
                </c:pt>
                <c:pt idx="5">
                  <c:v>42482</c:v>
                </c:pt>
                <c:pt idx="6">
                  <c:v>42489</c:v>
                </c:pt>
                <c:pt idx="7">
                  <c:v>38843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7914944666.7699995</c:v>
                </c:pt>
                <c:pt idx="1">
                  <c:v>8101913547.8899994</c:v>
                </c:pt>
                <c:pt idx="2">
                  <c:v>8473705798.54</c:v>
                </c:pt>
                <c:pt idx="3">
                  <c:v>8698777909.9599991</c:v>
                </c:pt>
                <c:pt idx="4">
                  <c:v>9036490486.2399998</c:v>
                </c:pt>
                <c:pt idx="5">
                  <c:v>9242974555.0699997</c:v>
                </c:pt>
                <c:pt idx="6">
                  <c:v>9556436238.0600014</c:v>
                </c:pt>
                <c:pt idx="7">
                  <c:v>9513875443.2900009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42440</c:v>
                </c:pt>
                <c:pt idx="1">
                  <c:v>42447</c:v>
                </c:pt>
                <c:pt idx="2">
                  <c:v>42461</c:v>
                </c:pt>
                <c:pt idx="3">
                  <c:v>42468</c:v>
                </c:pt>
                <c:pt idx="4">
                  <c:v>42475</c:v>
                </c:pt>
                <c:pt idx="5">
                  <c:v>42482</c:v>
                </c:pt>
                <c:pt idx="6">
                  <c:v>42489</c:v>
                </c:pt>
                <c:pt idx="7">
                  <c:v>38843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4546694064.6199999</c:v>
                </c:pt>
                <c:pt idx="1">
                  <c:v>4515333585.5099993</c:v>
                </c:pt>
                <c:pt idx="2">
                  <c:v>4511062086.8499994</c:v>
                </c:pt>
                <c:pt idx="3">
                  <c:v>4473582861.3900003</c:v>
                </c:pt>
                <c:pt idx="4">
                  <c:v>4432668254.2300005</c:v>
                </c:pt>
                <c:pt idx="5">
                  <c:v>4437703284.9799995</c:v>
                </c:pt>
                <c:pt idx="6">
                  <c:v>4437618936.71</c:v>
                </c:pt>
                <c:pt idx="7">
                  <c:v>4513895741.3399992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42440</c:v>
                </c:pt>
                <c:pt idx="1">
                  <c:v>42447</c:v>
                </c:pt>
                <c:pt idx="2">
                  <c:v>42461</c:v>
                </c:pt>
                <c:pt idx="3">
                  <c:v>42468</c:v>
                </c:pt>
                <c:pt idx="4">
                  <c:v>42475</c:v>
                </c:pt>
                <c:pt idx="5">
                  <c:v>42482</c:v>
                </c:pt>
                <c:pt idx="6">
                  <c:v>42489</c:v>
                </c:pt>
                <c:pt idx="7">
                  <c:v>38843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23349186013.771824</c:v>
                </c:pt>
                <c:pt idx="1">
                  <c:v>23309883243.399342</c:v>
                </c:pt>
                <c:pt idx="2">
                  <c:v>23192363728.683502</c:v>
                </c:pt>
                <c:pt idx="3">
                  <c:v>22138355640.011375</c:v>
                </c:pt>
                <c:pt idx="4">
                  <c:v>22312854265.14048</c:v>
                </c:pt>
                <c:pt idx="5">
                  <c:v>22377975056.450001</c:v>
                </c:pt>
                <c:pt idx="6">
                  <c:v>22521652300.401424</c:v>
                </c:pt>
                <c:pt idx="7">
                  <c:v>22787556145.83482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42440</c:v>
                </c:pt>
                <c:pt idx="1">
                  <c:v>42447</c:v>
                </c:pt>
                <c:pt idx="2">
                  <c:v>42461</c:v>
                </c:pt>
                <c:pt idx="3">
                  <c:v>42468</c:v>
                </c:pt>
                <c:pt idx="4">
                  <c:v>42475</c:v>
                </c:pt>
                <c:pt idx="5">
                  <c:v>42482</c:v>
                </c:pt>
                <c:pt idx="6">
                  <c:v>42489</c:v>
                </c:pt>
                <c:pt idx="7">
                  <c:v>38843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12744909054.420002</c:v>
                </c:pt>
                <c:pt idx="1">
                  <c:v>12648170635.1</c:v>
                </c:pt>
                <c:pt idx="2">
                  <c:v>12573053511.700001</c:v>
                </c:pt>
                <c:pt idx="3">
                  <c:v>12541623630.720001</c:v>
                </c:pt>
                <c:pt idx="4">
                  <c:v>12517952255.030001</c:v>
                </c:pt>
                <c:pt idx="5">
                  <c:v>12587273510.67</c:v>
                </c:pt>
                <c:pt idx="6">
                  <c:v>12671267352.809999</c:v>
                </c:pt>
                <c:pt idx="7">
                  <c:v>12918157106.559999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42440</c:v>
                </c:pt>
                <c:pt idx="1">
                  <c:v>42447</c:v>
                </c:pt>
                <c:pt idx="2">
                  <c:v>42461</c:v>
                </c:pt>
                <c:pt idx="3">
                  <c:v>42468</c:v>
                </c:pt>
                <c:pt idx="4">
                  <c:v>42475</c:v>
                </c:pt>
                <c:pt idx="5">
                  <c:v>42482</c:v>
                </c:pt>
                <c:pt idx="6">
                  <c:v>42489</c:v>
                </c:pt>
                <c:pt idx="7">
                  <c:v>38843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45556485952.677971</c:v>
                </c:pt>
                <c:pt idx="1">
                  <c:v>45555020324.977966</c:v>
                </c:pt>
                <c:pt idx="2">
                  <c:v>45679053321.605835</c:v>
                </c:pt>
                <c:pt idx="3">
                  <c:v>45694974381.345833</c:v>
                </c:pt>
                <c:pt idx="4">
                  <c:v>45692784966.04583</c:v>
                </c:pt>
                <c:pt idx="5">
                  <c:v>45691535366.720001</c:v>
                </c:pt>
                <c:pt idx="6">
                  <c:v>45696370964.415833</c:v>
                </c:pt>
                <c:pt idx="7">
                  <c:v>45707168969.702789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42440</c:v>
                </c:pt>
                <c:pt idx="1">
                  <c:v>42447</c:v>
                </c:pt>
                <c:pt idx="2">
                  <c:v>42461</c:v>
                </c:pt>
                <c:pt idx="3">
                  <c:v>42468</c:v>
                </c:pt>
                <c:pt idx="4">
                  <c:v>42475</c:v>
                </c:pt>
                <c:pt idx="5">
                  <c:v>42482</c:v>
                </c:pt>
                <c:pt idx="6">
                  <c:v>42489</c:v>
                </c:pt>
                <c:pt idx="7">
                  <c:v>38843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180608872534.97632</c:v>
                </c:pt>
                <c:pt idx="1">
                  <c:v>178525969589.07361</c:v>
                </c:pt>
                <c:pt idx="2">
                  <c:v>177351300922.41422</c:v>
                </c:pt>
                <c:pt idx="3">
                  <c:v>177701978276.03</c:v>
                </c:pt>
                <c:pt idx="4">
                  <c:v>173660065061.31421</c:v>
                </c:pt>
                <c:pt idx="5">
                  <c:v>171107837889.85999</c:v>
                </c:pt>
                <c:pt idx="6">
                  <c:v>168120831815.13998</c:v>
                </c:pt>
                <c:pt idx="7">
                  <c:v>167754060247.98999</c:v>
                </c:pt>
              </c:numCache>
            </c:numRef>
          </c:val>
        </c:ser>
        <c:marker val="1"/>
        <c:axId val="82391424"/>
        <c:axId val="82392960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42440</c:v>
                </c:pt>
                <c:pt idx="1">
                  <c:v>42447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11000468328.32478</c:v>
                </c:pt>
                <c:pt idx="1">
                  <c:v>11104617768.764851</c:v>
                </c:pt>
                <c:pt idx="2">
                  <c:v>11432121843.15308</c:v>
                </c:pt>
                <c:pt idx="3">
                  <c:v>11581602589.811298</c:v>
                </c:pt>
                <c:pt idx="4">
                  <c:v>11753443329.59054</c:v>
                </c:pt>
                <c:pt idx="5">
                  <c:v>11889695433.43</c:v>
                </c:pt>
                <c:pt idx="6">
                  <c:v>11960018342.080109</c:v>
                </c:pt>
                <c:pt idx="7">
                  <c:v>12053358995.070839</c:v>
                </c:pt>
              </c:numCache>
            </c:numRef>
          </c:val>
        </c:ser>
        <c:ser>
          <c:idx val="0"/>
          <c:order val="7"/>
          <c:tx>
            <c:strRef>
              <c:f>'NAV Trend'!$B$9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7548685047.6300001</c:v>
                </c:pt>
                <c:pt idx="1">
                  <c:v>7791732730.5900002</c:v>
                </c:pt>
                <c:pt idx="2">
                  <c:v>7830065498.039999</c:v>
                </c:pt>
                <c:pt idx="3">
                  <c:v>7854641331.1099997</c:v>
                </c:pt>
                <c:pt idx="4">
                  <c:v>7768597214.7000008</c:v>
                </c:pt>
                <c:pt idx="5">
                  <c:v>7738165719.3299999</c:v>
                </c:pt>
                <c:pt idx="6">
                  <c:v>7926555169.0799999</c:v>
                </c:pt>
                <c:pt idx="7">
                  <c:v>7928001431.04</c:v>
                </c:pt>
              </c:numCache>
            </c:numRef>
          </c:val>
        </c:ser>
        <c:marker val="1"/>
        <c:axId val="82420864"/>
        <c:axId val="82394496"/>
      </c:lineChart>
      <c:catAx>
        <c:axId val="8239142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2392960"/>
        <c:crosses val="autoZero"/>
        <c:lblAlgn val="ctr"/>
        <c:lblOffset val="100"/>
      </c:catAx>
      <c:valAx>
        <c:axId val="8239296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2391424"/>
        <c:crossesAt val="41880"/>
        <c:crossBetween val="midCat"/>
      </c:valAx>
      <c:valAx>
        <c:axId val="8239449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2420864"/>
        <c:crosses val="max"/>
        <c:crossBetween val="between"/>
      </c:valAx>
      <c:dateAx>
        <c:axId val="82420864"/>
        <c:scaling>
          <c:orientation val="minMax"/>
        </c:scaling>
        <c:delete val="1"/>
        <c:axPos val="b"/>
        <c:numFmt formatCode="dd\-mmm" sourceLinked="1"/>
        <c:tickLblPos val="none"/>
        <c:crossAx val="82394496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77402786213362462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May 6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773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48"/>
          <c:y val="0.16834325370345671"/>
          <c:w val="0.87803104745715377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42440</c:v>
                </c:pt>
                <c:pt idx="1">
                  <c:v>42447</c:v>
                </c:pt>
                <c:pt idx="2">
                  <c:v>42461</c:v>
                </c:pt>
                <c:pt idx="3">
                  <c:v>42468</c:v>
                </c:pt>
                <c:pt idx="4">
                  <c:v>42475</c:v>
                </c:pt>
                <c:pt idx="5">
                  <c:v>42482</c:v>
                </c:pt>
                <c:pt idx="6">
                  <c:v>42489</c:v>
                </c:pt>
                <c:pt idx="7">
                  <c:v>38843</c:v>
                </c:pt>
              </c:numCache>
            </c:numRef>
          </c:cat>
          <c:val>
            <c:numRef>
              <c:f>'NAV Trend'!$C$10:$J$10</c:f>
              <c:numCache>
                <c:formatCode>_-* #,##0.00_-;\-* #,##0.00_-;_-* "-"??_-;_-@_-</c:formatCode>
                <c:ptCount val="8"/>
                <c:pt idx="0">
                  <c:v>293270245663.19092</c:v>
                </c:pt>
                <c:pt idx="1">
                  <c:v>291552641425.30579</c:v>
                </c:pt>
                <c:pt idx="2">
                  <c:v>291042726710.98663</c:v>
                </c:pt>
                <c:pt idx="3">
                  <c:v>290685536620.37848</c:v>
                </c:pt>
                <c:pt idx="4">
                  <c:v>287174855832.29108</c:v>
                </c:pt>
                <c:pt idx="5">
                  <c:v>285073160816.51001</c:v>
                </c:pt>
                <c:pt idx="6">
                  <c:v>282890751118.69733</c:v>
                </c:pt>
                <c:pt idx="7">
                  <c:v>283176074080.82843</c:v>
                </c:pt>
              </c:numCache>
            </c:numRef>
          </c:val>
        </c:ser>
        <c:marker val="1"/>
        <c:axId val="83211776"/>
        <c:axId val="83213312"/>
      </c:lineChart>
      <c:catAx>
        <c:axId val="8321177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3213312"/>
        <c:crosses val="autoZero"/>
        <c:lblAlgn val="ctr"/>
        <c:lblOffset val="100"/>
      </c:catAx>
      <c:valAx>
        <c:axId val="8321331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321177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6"/>
  <sheetViews>
    <sheetView tabSelected="1" zoomScale="150" zoomScaleNormal="150" workbookViewId="0"/>
  </sheetViews>
  <sheetFormatPr defaultRowHeight="12" customHeight="1"/>
  <cols>
    <col min="1" max="1" width="4.28515625" style="5" customWidth="1"/>
    <col min="2" max="2" width="25.85546875" style="6" customWidth="1"/>
    <col min="3" max="3" width="29.140625" style="6" customWidth="1"/>
    <col min="4" max="4" width="14" style="6" customWidth="1"/>
    <col min="5" max="5" width="6" style="6" customWidth="1"/>
    <col min="6" max="6" width="7.140625" style="6" customWidth="1"/>
    <col min="7" max="7" width="13.5703125" style="6" customWidth="1"/>
    <col min="8" max="8" width="5.85546875" style="6" customWidth="1"/>
    <col min="9" max="9" width="7.140625" style="6" customWidth="1"/>
    <col min="10" max="10" width="7.85546875" style="6" customWidth="1"/>
    <col min="11" max="11" width="7.28515625" style="6" customWidth="1"/>
    <col min="12" max="12" width="8.85546875" style="6" customWidth="1"/>
    <col min="13" max="13" width="13.140625" style="7" customWidth="1"/>
    <col min="14" max="14" width="12.28515625" style="6" customWidth="1"/>
    <col min="15" max="15" width="11.7109375" style="6" customWidth="1"/>
    <col min="16" max="16" width="8.28515625" style="6" customWidth="1"/>
    <col min="17" max="17" width="7.85546875" style="6" customWidth="1"/>
    <col min="18" max="256" width="8.85546875" style="6"/>
    <col min="257" max="257" width="4.28515625" style="6" customWidth="1"/>
    <col min="258" max="258" width="20.42578125" style="6" customWidth="1"/>
    <col min="259" max="259" width="21" style="6" customWidth="1"/>
    <col min="260" max="260" width="16.42578125" style="6" customWidth="1"/>
    <col min="261" max="261" width="9" style="6" customWidth="1"/>
    <col min="262" max="262" width="16.7109375" style="6" customWidth="1"/>
    <col min="263" max="263" width="8.140625" style="6" customWidth="1"/>
    <col min="264" max="264" width="13.140625" style="6" customWidth="1"/>
    <col min="265" max="265" width="13" style="6" customWidth="1"/>
    <col min="266" max="266" width="12.85546875" style="6" customWidth="1"/>
    <col min="267" max="267" width="14.42578125" style="6" customWidth="1"/>
    <col min="268" max="268" width="8.85546875" style="6" customWidth="1"/>
    <col min="269" max="269" width="13.140625" style="6" customWidth="1"/>
    <col min="270" max="270" width="12.28515625" style="6" customWidth="1"/>
    <col min="271" max="271" width="11.7109375" style="6" customWidth="1"/>
    <col min="272" max="272" width="8.28515625" style="6" customWidth="1"/>
    <col min="273" max="273" width="7.85546875" style="6" customWidth="1"/>
    <col min="274" max="512" width="8.85546875" style="6"/>
    <col min="513" max="513" width="4.28515625" style="6" customWidth="1"/>
    <col min="514" max="514" width="20.42578125" style="6" customWidth="1"/>
    <col min="515" max="515" width="21" style="6" customWidth="1"/>
    <col min="516" max="516" width="16.42578125" style="6" customWidth="1"/>
    <col min="517" max="517" width="9" style="6" customWidth="1"/>
    <col min="518" max="518" width="16.7109375" style="6" customWidth="1"/>
    <col min="519" max="519" width="8.140625" style="6" customWidth="1"/>
    <col min="520" max="520" width="13.140625" style="6" customWidth="1"/>
    <col min="521" max="521" width="13" style="6" customWidth="1"/>
    <col min="522" max="522" width="12.85546875" style="6" customWidth="1"/>
    <col min="523" max="523" width="14.42578125" style="6" customWidth="1"/>
    <col min="524" max="524" width="8.85546875" style="6" customWidth="1"/>
    <col min="525" max="525" width="13.140625" style="6" customWidth="1"/>
    <col min="526" max="526" width="12.28515625" style="6" customWidth="1"/>
    <col min="527" max="527" width="11.7109375" style="6" customWidth="1"/>
    <col min="528" max="528" width="8.28515625" style="6" customWidth="1"/>
    <col min="529" max="529" width="7.85546875" style="6" customWidth="1"/>
    <col min="530" max="768" width="8.85546875" style="6"/>
    <col min="769" max="769" width="4.28515625" style="6" customWidth="1"/>
    <col min="770" max="770" width="20.42578125" style="6" customWidth="1"/>
    <col min="771" max="771" width="21" style="6" customWidth="1"/>
    <col min="772" max="772" width="16.42578125" style="6" customWidth="1"/>
    <col min="773" max="773" width="9" style="6" customWidth="1"/>
    <col min="774" max="774" width="16.7109375" style="6" customWidth="1"/>
    <col min="775" max="775" width="8.140625" style="6" customWidth="1"/>
    <col min="776" max="776" width="13.140625" style="6" customWidth="1"/>
    <col min="777" max="777" width="13" style="6" customWidth="1"/>
    <col min="778" max="778" width="12.85546875" style="6" customWidth="1"/>
    <col min="779" max="779" width="14.42578125" style="6" customWidth="1"/>
    <col min="780" max="780" width="8.85546875" style="6" customWidth="1"/>
    <col min="781" max="781" width="13.140625" style="6" customWidth="1"/>
    <col min="782" max="782" width="12.28515625" style="6" customWidth="1"/>
    <col min="783" max="783" width="11.7109375" style="6" customWidth="1"/>
    <col min="784" max="784" width="8.28515625" style="6" customWidth="1"/>
    <col min="785" max="785" width="7.85546875" style="6" customWidth="1"/>
    <col min="786" max="1024" width="8.85546875" style="6"/>
    <col min="1025" max="1025" width="4.28515625" style="6" customWidth="1"/>
    <col min="1026" max="1026" width="20.42578125" style="6" customWidth="1"/>
    <col min="1027" max="1027" width="21" style="6" customWidth="1"/>
    <col min="1028" max="1028" width="16.42578125" style="6" customWidth="1"/>
    <col min="1029" max="1029" width="9" style="6" customWidth="1"/>
    <col min="1030" max="1030" width="16.7109375" style="6" customWidth="1"/>
    <col min="1031" max="1031" width="8.140625" style="6" customWidth="1"/>
    <col min="1032" max="1032" width="13.140625" style="6" customWidth="1"/>
    <col min="1033" max="1033" width="13" style="6" customWidth="1"/>
    <col min="1034" max="1034" width="12.85546875" style="6" customWidth="1"/>
    <col min="1035" max="1035" width="14.42578125" style="6" customWidth="1"/>
    <col min="1036" max="1036" width="8.85546875" style="6" customWidth="1"/>
    <col min="1037" max="1037" width="13.140625" style="6" customWidth="1"/>
    <col min="1038" max="1038" width="12.28515625" style="6" customWidth="1"/>
    <col min="1039" max="1039" width="11.7109375" style="6" customWidth="1"/>
    <col min="1040" max="1040" width="8.28515625" style="6" customWidth="1"/>
    <col min="1041" max="1041" width="7.85546875" style="6" customWidth="1"/>
    <col min="1042" max="1280" width="8.85546875" style="6"/>
    <col min="1281" max="1281" width="4.28515625" style="6" customWidth="1"/>
    <col min="1282" max="1282" width="20.42578125" style="6" customWidth="1"/>
    <col min="1283" max="1283" width="21" style="6" customWidth="1"/>
    <col min="1284" max="1284" width="16.42578125" style="6" customWidth="1"/>
    <col min="1285" max="1285" width="9" style="6" customWidth="1"/>
    <col min="1286" max="1286" width="16.7109375" style="6" customWidth="1"/>
    <col min="1287" max="1287" width="8.140625" style="6" customWidth="1"/>
    <col min="1288" max="1288" width="13.140625" style="6" customWidth="1"/>
    <col min="1289" max="1289" width="13" style="6" customWidth="1"/>
    <col min="1290" max="1290" width="12.85546875" style="6" customWidth="1"/>
    <col min="1291" max="1291" width="14.42578125" style="6" customWidth="1"/>
    <col min="1292" max="1292" width="8.85546875" style="6" customWidth="1"/>
    <col min="1293" max="1293" width="13.140625" style="6" customWidth="1"/>
    <col min="1294" max="1294" width="12.28515625" style="6" customWidth="1"/>
    <col min="1295" max="1295" width="11.7109375" style="6" customWidth="1"/>
    <col min="1296" max="1296" width="8.28515625" style="6" customWidth="1"/>
    <col min="1297" max="1297" width="7.85546875" style="6" customWidth="1"/>
    <col min="1298" max="1536" width="8.85546875" style="6"/>
    <col min="1537" max="1537" width="4.28515625" style="6" customWidth="1"/>
    <col min="1538" max="1538" width="20.42578125" style="6" customWidth="1"/>
    <col min="1539" max="1539" width="21" style="6" customWidth="1"/>
    <col min="1540" max="1540" width="16.42578125" style="6" customWidth="1"/>
    <col min="1541" max="1541" width="9" style="6" customWidth="1"/>
    <col min="1542" max="1542" width="16.7109375" style="6" customWidth="1"/>
    <col min="1543" max="1543" width="8.140625" style="6" customWidth="1"/>
    <col min="1544" max="1544" width="13.140625" style="6" customWidth="1"/>
    <col min="1545" max="1545" width="13" style="6" customWidth="1"/>
    <col min="1546" max="1546" width="12.85546875" style="6" customWidth="1"/>
    <col min="1547" max="1547" width="14.42578125" style="6" customWidth="1"/>
    <col min="1548" max="1548" width="8.85546875" style="6" customWidth="1"/>
    <col min="1549" max="1549" width="13.140625" style="6" customWidth="1"/>
    <col min="1550" max="1550" width="12.28515625" style="6" customWidth="1"/>
    <col min="1551" max="1551" width="11.7109375" style="6" customWidth="1"/>
    <col min="1552" max="1552" width="8.28515625" style="6" customWidth="1"/>
    <col min="1553" max="1553" width="7.85546875" style="6" customWidth="1"/>
    <col min="1554" max="1792" width="8.85546875" style="6"/>
    <col min="1793" max="1793" width="4.28515625" style="6" customWidth="1"/>
    <col min="1794" max="1794" width="20.42578125" style="6" customWidth="1"/>
    <col min="1795" max="1795" width="21" style="6" customWidth="1"/>
    <col min="1796" max="1796" width="16.42578125" style="6" customWidth="1"/>
    <col min="1797" max="1797" width="9" style="6" customWidth="1"/>
    <col min="1798" max="1798" width="16.7109375" style="6" customWidth="1"/>
    <col min="1799" max="1799" width="8.140625" style="6" customWidth="1"/>
    <col min="1800" max="1800" width="13.140625" style="6" customWidth="1"/>
    <col min="1801" max="1801" width="13" style="6" customWidth="1"/>
    <col min="1802" max="1802" width="12.85546875" style="6" customWidth="1"/>
    <col min="1803" max="1803" width="14.42578125" style="6" customWidth="1"/>
    <col min="1804" max="1804" width="8.85546875" style="6" customWidth="1"/>
    <col min="1805" max="1805" width="13.140625" style="6" customWidth="1"/>
    <col min="1806" max="1806" width="12.28515625" style="6" customWidth="1"/>
    <col min="1807" max="1807" width="11.7109375" style="6" customWidth="1"/>
    <col min="1808" max="1808" width="8.28515625" style="6" customWidth="1"/>
    <col min="1809" max="1809" width="7.85546875" style="6" customWidth="1"/>
    <col min="1810" max="2048" width="8.85546875" style="6"/>
    <col min="2049" max="2049" width="4.28515625" style="6" customWidth="1"/>
    <col min="2050" max="2050" width="20.42578125" style="6" customWidth="1"/>
    <col min="2051" max="2051" width="21" style="6" customWidth="1"/>
    <col min="2052" max="2052" width="16.42578125" style="6" customWidth="1"/>
    <col min="2053" max="2053" width="9" style="6" customWidth="1"/>
    <col min="2054" max="2054" width="16.7109375" style="6" customWidth="1"/>
    <col min="2055" max="2055" width="8.140625" style="6" customWidth="1"/>
    <col min="2056" max="2056" width="13.140625" style="6" customWidth="1"/>
    <col min="2057" max="2057" width="13" style="6" customWidth="1"/>
    <col min="2058" max="2058" width="12.85546875" style="6" customWidth="1"/>
    <col min="2059" max="2059" width="14.42578125" style="6" customWidth="1"/>
    <col min="2060" max="2060" width="8.85546875" style="6" customWidth="1"/>
    <col min="2061" max="2061" width="13.140625" style="6" customWidth="1"/>
    <col min="2062" max="2062" width="12.28515625" style="6" customWidth="1"/>
    <col min="2063" max="2063" width="11.7109375" style="6" customWidth="1"/>
    <col min="2064" max="2064" width="8.28515625" style="6" customWidth="1"/>
    <col min="2065" max="2065" width="7.85546875" style="6" customWidth="1"/>
    <col min="2066" max="2304" width="8.85546875" style="6"/>
    <col min="2305" max="2305" width="4.28515625" style="6" customWidth="1"/>
    <col min="2306" max="2306" width="20.42578125" style="6" customWidth="1"/>
    <col min="2307" max="2307" width="21" style="6" customWidth="1"/>
    <col min="2308" max="2308" width="16.42578125" style="6" customWidth="1"/>
    <col min="2309" max="2309" width="9" style="6" customWidth="1"/>
    <col min="2310" max="2310" width="16.7109375" style="6" customWidth="1"/>
    <col min="2311" max="2311" width="8.140625" style="6" customWidth="1"/>
    <col min="2312" max="2312" width="13.140625" style="6" customWidth="1"/>
    <col min="2313" max="2313" width="13" style="6" customWidth="1"/>
    <col min="2314" max="2314" width="12.85546875" style="6" customWidth="1"/>
    <col min="2315" max="2315" width="14.42578125" style="6" customWidth="1"/>
    <col min="2316" max="2316" width="8.85546875" style="6" customWidth="1"/>
    <col min="2317" max="2317" width="13.140625" style="6" customWidth="1"/>
    <col min="2318" max="2318" width="12.28515625" style="6" customWidth="1"/>
    <col min="2319" max="2319" width="11.7109375" style="6" customWidth="1"/>
    <col min="2320" max="2320" width="8.28515625" style="6" customWidth="1"/>
    <col min="2321" max="2321" width="7.85546875" style="6" customWidth="1"/>
    <col min="2322" max="2560" width="8.85546875" style="6"/>
    <col min="2561" max="2561" width="4.28515625" style="6" customWidth="1"/>
    <col min="2562" max="2562" width="20.42578125" style="6" customWidth="1"/>
    <col min="2563" max="2563" width="21" style="6" customWidth="1"/>
    <col min="2564" max="2564" width="16.42578125" style="6" customWidth="1"/>
    <col min="2565" max="2565" width="9" style="6" customWidth="1"/>
    <col min="2566" max="2566" width="16.7109375" style="6" customWidth="1"/>
    <col min="2567" max="2567" width="8.140625" style="6" customWidth="1"/>
    <col min="2568" max="2568" width="13.140625" style="6" customWidth="1"/>
    <col min="2569" max="2569" width="13" style="6" customWidth="1"/>
    <col min="2570" max="2570" width="12.85546875" style="6" customWidth="1"/>
    <col min="2571" max="2571" width="14.42578125" style="6" customWidth="1"/>
    <col min="2572" max="2572" width="8.85546875" style="6" customWidth="1"/>
    <col min="2573" max="2573" width="13.140625" style="6" customWidth="1"/>
    <col min="2574" max="2574" width="12.28515625" style="6" customWidth="1"/>
    <col min="2575" max="2575" width="11.7109375" style="6" customWidth="1"/>
    <col min="2576" max="2576" width="8.28515625" style="6" customWidth="1"/>
    <col min="2577" max="2577" width="7.85546875" style="6" customWidth="1"/>
    <col min="2578" max="2816" width="8.85546875" style="6"/>
    <col min="2817" max="2817" width="4.28515625" style="6" customWidth="1"/>
    <col min="2818" max="2818" width="20.42578125" style="6" customWidth="1"/>
    <col min="2819" max="2819" width="21" style="6" customWidth="1"/>
    <col min="2820" max="2820" width="16.42578125" style="6" customWidth="1"/>
    <col min="2821" max="2821" width="9" style="6" customWidth="1"/>
    <col min="2822" max="2822" width="16.7109375" style="6" customWidth="1"/>
    <col min="2823" max="2823" width="8.140625" style="6" customWidth="1"/>
    <col min="2824" max="2824" width="13.140625" style="6" customWidth="1"/>
    <col min="2825" max="2825" width="13" style="6" customWidth="1"/>
    <col min="2826" max="2826" width="12.85546875" style="6" customWidth="1"/>
    <col min="2827" max="2827" width="14.42578125" style="6" customWidth="1"/>
    <col min="2828" max="2828" width="8.85546875" style="6" customWidth="1"/>
    <col min="2829" max="2829" width="13.140625" style="6" customWidth="1"/>
    <col min="2830" max="2830" width="12.28515625" style="6" customWidth="1"/>
    <col min="2831" max="2831" width="11.7109375" style="6" customWidth="1"/>
    <col min="2832" max="2832" width="8.28515625" style="6" customWidth="1"/>
    <col min="2833" max="2833" width="7.85546875" style="6" customWidth="1"/>
    <col min="2834" max="3072" width="8.85546875" style="6"/>
    <col min="3073" max="3073" width="4.28515625" style="6" customWidth="1"/>
    <col min="3074" max="3074" width="20.42578125" style="6" customWidth="1"/>
    <col min="3075" max="3075" width="21" style="6" customWidth="1"/>
    <col min="3076" max="3076" width="16.42578125" style="6" customWidth="1"/>
    <col min="3077" max="3077" width="9" style="6" customWidth="1"/>
    <col min="3078" max="3078" width="16.7109375" style="6" customWidth="1"/>
    <col min="3079" max="3079" width="8.140625" style="6" customWidth="1"/>
    <col min="3080" max="3080" width="13.140625" style="6" customWidth="1"/>
    <col min="3081" max="3081" width="13" style="6" customWidth="1"/>
    <col min="3082" max="3082" width="12.85546875" style="6" customWidth="1"/>
    <col min="3083" max="3083" width="14.42578125" style="6" customWidth="1"/>
    <col min="3084" max="3084" width="8.85546875" style="6" customWidth="1"/>
    <col min="3085" max="3085" width="13.140625" style="6" customWidth="1"/>
    <col min="3086" max="3086" width="12.28515625" style="6" customWidth="1"/>
    <col min="3087" max="3087" width="11.7109375" style="6" customWidth="1"/>
    <col min="3088" max="3088" width="8.28515625" style="6" customWidth="1"/>
    <col min="3089" max="3089" width="7.85546875" style="6" customWidth="1"/>
    <col min="3090" max="3328" width="8.85546875" style="6"/>
    <col min="3329" max="3329" width="4.28515625" style="6" customWidth="1"/>
    <col min="3330" max="3330" width="20.42578125" style="6" customWidth="1"/>
    <col min="3331" max="3331" width="21" style="6" customWidth="1"/>
    <col min="3332" max="3332" width="16.42578125" style="6" customWidth="1"/>
    <col min="3333" max="3333" width="9" style="6" customWidth="1"/>
    <col min="3334" max="3334" width="16.7109375" style="6" customWidth="1"/>
    <col min="3335" max="3335" width="8.140625" style="6" customWidth="1"/>
    <col min="3336" max="3336" width="13.140625" style="6" customWidth="1"/>
    <col min="3337" max="3337" width="13" style="6" customWidth="1"/>
    <col min="3338" max="3338" width="12.85546875" style="6" customWidth="1"/>
    <col min="3339" max="3339" width="14.42578125" style="6" customWidth="1"/>
    <col min="3340" max="3340" width="8.85546875" style="6" customWidth="1"/>
    <col min="3341" max="3341" width="13.140625" style="6" customWidth="1"/>
    <col min="3342" max="3342" width="12.28515625" style="6" customWidth="1"/>
    <col min="3343" max="3343" width="11.7109375" style="6" customWidth="1"/>
    <col min="3344" max="3344" width="8.28515625" style="6" customWidth="1"/>
    <col min="3345" max="3345" width="7.85546875" style="6" customWidth="1"/>
    <col min="3346" max="3584" width="8.85546875" style="6"/>
    <col min="3585" max="3585" width="4.28515625" style="6" customWidth="1"/>
    <col min="3586" max="3586" width="20.42578125" style="6" customWidth="1"/>
    <col min="3587" max="3587" width="21" style="6" customWidth="1"/>
    <col min="3588" max="3588" width="16.42578125" style="6" customWidth="1"/>
    <col min="3589" max="3589" width="9" style="6" customWidth="1"/>
    <col min="3590" max="3590" width="16.7109375" style="6" customWidth="1"/>
    <col min="3591" max="3591" width="8.140625" style="6" customWidth="1"/>
    <col min="3592" max="3592" width="13.140625" style="6" customWidth="1"/>
    <col min="3593" max="3593" width="13" style="6" customWidth="1"/>
    <col min="3594" max="3594" width="12.85546875" style="6" customWidth="1"/>
    <col min="3595" max="3595" width="14.42578125" style="6" customWidth="1"/>
    <col min="3596" max="3596" width="8.85546875" style="6" customWidth="1"/>
    <col min="3597" max="3597" width="13.140625" style="6" customWidth="1"/>
    <col min="3598" max="3598" width="12.28515625" style="6" customWidth="1"/>
    <col min="3599" max="3599" width="11.7109375" style="6" customWidth="1"/>
    <col min="3600" max="3600" width="8.28515625" style="6" customWidth="1"/>
    <col min="3601" max="3601" width="7.85546875" style="6" customWidth="1"/>
    <col min="3602" max="3840" width="8.85546875" style="6"/>
    <col min="3841" max="3841" width="4.28515625" style="6" customWidth="1"/>
    <col min="3842" max="3842" width="20.42578125" style="6" customWidth="1"/>
    <col min="3843" max="3843" width="21" style="6" customWidth="1"/>
    <col min="3844" max="3844" width="16.42578125" style="6" customWidth="1"/>
    <col min="3845" max="3845" width="9" style="6" customWidth="1"/>
    <col min="3846" max="3846" width="16.7109375" style="6" customWidth="1"/>
    <col min="3847" max="3847" width="8.140625" style="6" customWidth="1"/>
    <col min="3848" max="3848" width="13.140625" style="6" customWidth="1"/>
    <col min="3849" max="3849" width="13" style="6" customWidth="1"/>
    <col min="3850" max="3850" width="12.85546875" style="6" customWidth="1"/>
    <col min="3851" max="3851" width="14.42578125" style="6" customWidth="1"/>
    <col min="3852" max="3852" width="8.85546875" style="6" customWidth="1"/>
    <col min="3853" max="3853" width="13.140625" style="6" customWidth="1"/>
    <col min="3854" max="3854" width="12.28515625" style="6" customWidth="1"/>
    <col min="3855" max="3855" width="11.7109375" style="6" customWidth="1"/>
    <col min="3856" max="3856" width="8.28515625" style="6" customWidth="1"/>
    <col min="3857" max="3857" width="7.85546875" style="6" customWidth="1"/>
    <col min="3858" max="4096" width="8.85546875" style="6"/>
    <col min="4097" max="4097" width="4.28515625" style="6" customWidth="1"/>
    <col min="4098" max="4098" width="20.42578125" style="6" customWidth="1"/>
    <col min="4099" max="4099" width="21" style="6" customWidth="1"/>
    <col min="4100" max="4100" width="16.42578125" style="6" customWidth="1"/>
    <col min="4101" max="4101" width="9" style="6" customWidth="1"/>
    <col min="4102" max="4102" width="16.7109375" style="6" customWidth="1"/>
    <col min="4103" max="4103" width="8.140625" style="6" customWidth="1"/>
    <col min="4104" max="4104" width="13.140625" style="6" customWidth="1"/>
    <col min="4105" max="4105" width="13" style="6" customWidth="1"/>
    <col min="4106" max="4106" width="12.85546875" style="6" customWidth="1"/>
    <col min="4107" max="4107" width="14.42578125" style="6" customWidth="1"/>
    <col min="4108" max="4108" width="8.85546875" style="6" customWidth="1"/>
    <col min="4109" max="4109" width="13.140625" style="6" customWidth="1"/>
    <col min="4110" max="4110" width="12.28515625" style="6" customWidth="1"/>
    <col min="4111" max="4111" width="11.7109375" style="6" customWidth="1"/>
    <col min="4112" max="4112" width="8.28515625" style="6" customWidth="1"/>
    <col min="4113" max="4113" width="7.85546875" style="6" customWidth="1"/>
    <col min="4114" max="4352" width="8.85546875" style="6"/>
    <col min="4353" max="4353" width="4.28515625" style="6" customWidth="1"/>
    <col min="4354" max="4354" width="20.42578125" style="6" customWidth="1"/>
    <col min="4355" max="4355" width="21" style="6" customWidth="1"/>
    <col min="4356" max="4356" width="16.42578125" style="6" customWidth="1"/>
    <col min="4357" max="4357" width="9" style="6" customWidth="1"/>
    <col min="4358" max="4358" width="16.7109375" style="6" customWidth="1"/>
    <col min="4359" max="4359" width="8.140625" style="6" customWidth="1"/>
    <col min="4360" max="4360" width="13.140625" style="6" customWidth="1"/>
    <col min="4361" max="4361" width="13" style="6" customWidth="1"/>
    <col min="4362" max="4362" width="12.85546875" style="6" customWidth="1"/>
    <col min="4363" max="4363" width="14.42578125" style="6" customWidth="1"/>
    <col min="4364" max="4364" width="8.85546875" style="6" customWidth="1"/>
    <col min="4365" max="4365" width="13.140625" style="6" customWidth="1"/>
    <col min="4366" max="4366" width="12.28515625" style="6" customWidth="1"/>
    <col min="4367" max="4367" width="11.7109375" style="6" customWidth="1"/>
    <col min="4368" max="4368" width="8.28515625" style="6" customWidth="1"/>
    <col min="4369" max="4369" width="7.85546875" style="6" customWidth="1"/>
    <col min="4370" max="4608" width="8.85546875" style="6"/>
    <col min="4609" max="4609" width="4.28515625" style="6" customWidth="1"/>
    <col min="4610" max="4610" width="20.42578125" style="6" customWidth="1"/>
    <col min="4611" max="4611" width="21" style="6" customWidth="1"/>
    <col min="4612" max="4612" width="16.42578125" style="6" customWidth="1"/>
    <col min="4613" max="4613" width="9" style="6" customWidth="1"/>
    <col min="4614" max="4614" width="16.7109375" style="6" customWidth="1"/>
    <col min="4615" max="4615" width="8.140625" style="6" customWidth="1"/>
    <col min="4616" max="4616" width="13.140625" style="6" customWidth="1"/>
    <col min="4617" max="4617" width="13" style="6" customWidth="1"/>
    <col min="4618" max="4618" width="12.85546875" style="6" customWidth="1"/>
    <col min="4619" max="4619" width="14.42578125" style="6" customWidth="1"/>
    <col min="4620" max="4620" width="8.85546875" style="6" customWidth="1"/>
    <col min="4621" max="4621" width="13.140625" style="6" customWidth="1"/>
    <col min="4622" max="4622" width="12.28515625" style="6" customWidth="1"/>
    <col min="4623" max="4623" width="11.7109375" style="6" customWidth="1"/>
    <col min="4624" max="4624" width="8.28515625" style="6" customWidth="1"/>
    <col min="4625" max="4625" width="7.85546875" style="6" customWidth="1"/>
    <col min="4626" max="4864" width="8.85546875" style="6"/>
    <col min="4865" max="4865" width="4.28515625" style="6" customWidth="1"/>
    <col min="4866" max="4866" width="20.42578125" style="6" customWidth="1"/>
    <col min="4867" max="4867" width="21" style="6" customWidth="1"/>
    <col min="4868" max="4868" width="16.42578125" style="6" customWidth="1"/>
    <col min="4869" max="4869" width="9" style="6" customWidth="1"/>
    <col min="4870" max="4870" width="16.7109375" style="6" customWidth="1"/>
    <col min="4871" max="4871" width="8.140625" style="6" customWidth="1"/>
    <col min="4872" max="4872" width="13.140625" style="6" customWidth="1"/>
    <col min="4873" max="4873" width="13" style="6" customWidth="1"/>
    <col min="4874" max="4874" width="12.85546875" style="6" customWidth="1"/>
    <col min="4875" max="4875" width="14.42578125" style="6" customWidth="1"/>
    <col min="4876" max="4876" width="8.85546875" style="6" customWidth="1"/>
    <col min="4877" max="4877" width="13.140625" style="6" customWidth="1"/>
    <col min="4878" max="4878" width="12.28515625" style="6" customWidth="1"/>
    <col min="4879" max="4879" width="11.7109375" style="6" customWidth="1"/>
    <col min="4880" max="4880" width="8.28515625" style="6" customWidth="1"/>
    <col min="4881" max="4881" width="7.85546875" style="6" customWidth="1"/>
    <col min="4882" max="5120" width="8.85546875" style="6"/>
    <col min="5121" max="5121" width="4.28515625" style="6" customWidth="1"/>
    <col min="5122" max="5122" width="20.42578125" style="6" customWidth="1"/>
    <col min="5123" max="5123" width="21" style="6" customWidth="1"/>
    <col min="5124" max="5124" width="16.42578125" style="6" customWidth="1"/>
    <col min="5125" max="5125" width="9" style="6" customWidth="1"/>
    <col min="5126" max="5126" width="16.7109375" style="6" customWidth="1"/>
    <col min="5127" max="5127" width="8.140625" style="6" customWidth="1"/>
    <col min="5128" max="5128" width="13.140625" style="6" customWidth="1"/>
    <col min="5129" max="5129" width="13" style="6" customWidth="1"/>
    <col min="5130" max="5130" width="12.85546875" style="6" customWidth="1"/>
    <col min="5131" max="5131" width="14.42578125" style="6" customWidth="1"/>
    <col min="5132" max="5132" width="8.85546875" style="6" customWidth="1"/>
    <col min="5133" max="5133" width="13.140625" style="6" customWidth="1"/>
    <col min="5134" max="5134" width="12.28515625" style="6" customWidth="1"/>
    <col min="5135" max="5135" width="11.7109375" style="6" customWidth="1"/>
    <col min="5136" max="5136" width="8.28515625" style="6" customWidth="1"/>
    <col min="5137" max="5137" width="7.85546875" style="6" customWidth="1"/>
    <col min="5138" max="5376" width="8.85546875" style="6"/>
    <col min="5377" max="5377" width="4.28515625" style="6" customWidth="1"/>
    <col min="5378" max="5378" width="20.42578125" style="6" customWidth="1"/>
    <col min="5379" max="5379" width="21" style="6" customWidth="1"/>
    <col min="5380" max="5380" width="16.42578125" style="6" customWidth="1"/>
    <col min="5381" max="5381" width="9" style="6" customWidth="1"/>
    <col min="5382" max="5382" width="16.7109375" style="6" customWidth="1"/>
    <col min="5383" max="5383" width="8.140625" style="6" customWidth="1"/>
    <col min="5384" max="5384" width="13.140625" style="6" customWidth="1"/>
    <col min="5385" max="5385" width="13" style="6" customWidth="1"/>
    <col min="5386" max="5386" width="12.85546875" style="6" customWidth="1"/>
    <col min="5387" max="5387" width="14.42578125" style="6" customWidth="1"/>
    <col min="5388" max="5388" width="8.85546875" style="6" customWidth="1"/>
    <col min="5389" max="5389" width="13.140625" style="6" customWidth="1"/>
    <col min="5390" max="5390" width="12.28515625" style="6" customWidth="1"/>
    <col min="5391" max="5391" width="11.7109375" style="6" customWidth="1"/>
    <col min="5392" max="5392" width="8.28515625" style="6" customWidth="1"/>
    <col min="5393" max="5393" width="7.85546875" style="6" customWidth="1"/>
    <col min="5394" max="5632" width="8.85546875" style="6"/>
    <col min="5633" max="5633" width="4.28515625" style="6" customWidth="1"/>
    <col min="5634" max="5634" width="20.42578125" style="6" customWidth="1"/>
    <col min="5635" max="5635" width="21" style="6" customWidth="1"/>
    <col min="5636" max="5636" width="16.42578125" style="6" customWidth="1"/>
    <col min="5637" max="5637" width="9" style="6" customWidth="1"/>
    <col min="5638" max="5638" width="16.7109375" style="6" customWidth="1"/>
    <col min="5639" max="5639" width="8.140625" style="6" customWidth="1"/>
    <col min="5640" max="5640" width="13.140625" style="6" customWidth="1"/>
    <col min="5641" max="5641" width="13" style="6" customWidth="1"/>
    <col min="5642" max="5642" width="12.85546875" style="6" customWidth="1"/>
    <col min="5643" max="5643" width="14.42578125" style="6" customWidth="1"/>
    <col min="5644" max="5644" width="8.85546875" style="6" customWidth="1"/>
    <col min="5645" max="5645" width="13.140625" style="6" customWidth="1"/>
    <col min="5646" max="5646" width="12.28515625" style="6" customWidth="1"/>
    <col min="5647" max="5647" width="11.7109375" style="6" customWidth="1"/>
    <col min="5648" max="5648" width="8.28515625" style="6" customWidth="1"/>
    <col min="5649" max="5649" width="7.85546875" style="6" customWidth="1"/>
    <col min="5650" max="5888" width="8.85546875" style="6"/>
    <col min="5889" max="5889" width="4.28515625" style="6" customWidth="1"/>
    <col min="5890" max="5890" width="20.42578125" style="6" customWidth="1"/>
    <col min="5891" max="5891" width="21" style="6" customWidth="1"/>
    <col min="5892" max="5892" width="16.42578125" style="6" customWidth="1"/>
    <col min="5893" max="5893" width="9" style="6" customWidth="1"/>
    <col min="5894" max="5894" width="16.7109375" style="6" customWidth="1"/>
    <col min="5895" max="5895" width="8.140625" style="6" customWidth="1"/>
    <col min="5896" max="5896" width="13.140625" style="6" customWidth="1"/>
    <col min="5897" max="5897" width="13" style="6" customWidth="1"/>
    <col min="5898" max="5898" width="12.85546875" style="6" customWidth="1"/>
    <col min="5899" max="5899" width="14.42578125" style="6" customWidth="1"/>
    <col min="5900" max="5900" width="8.85546875" style="6" customWidth="1"/>
    <col min="5901" max="5901" width="13.140625" style="6" customWidth="1"/>
    <col min="5902" max="5902" width="12.28515625" style="6" customWidth="1"/>
    <col min="5903" max="5903" width="11.7109375" style="6" customWidth="1"/>
    <col min="5904" max="5904" width="8.28515625" style="6" customWidth="1"/>
    <col min="5905" max="5905" width="7.85546875" style="6" customWidth="1"/>
    <col min="5906" max="6144" width="8.85546875" style="6"/>
    <col min="6145" max="6145" width="4.28515625" style="6" customWidth="1"/>
    <col min="6146" max="6146" width="20.42578125" style="6" customWidth="1"/>
    <col min="6147" max="6147" width="21" style="6" customWidth="1"/>
    <col min="6148" max="6148" width="16.42578125" style="6" customWidth="1"/>
    <col min="6149" max="6149" width="9" style="6" customWidth="1"/>
    <col min="6150" max="6150" width="16.7109375" style="6" customWidth="1"/>
    <col min="6151" max="6151" width="8.140625" style="6" customWidth="1"/>
    <col min="6152" max="6152" width="13.140625" style="6" customWidth="1"/>
    <col min="6153" max="6153" width="13" style="6" customWidth="1"/>
    <col min="6154" max="6154" width="12.85546875" style="6" customWidth="1"/>
    <col min="6155" max="6155" width="14.42578125" style="6" customWidth="1"/>
    <col min="6156" max="6156" width="8.85546875" style="6" customWidth="1"/>
    <col min="6157" max="6157" width="13.140625" style="6" customWidth="1"/>
    <col min="6158" max="6158" width="12.28515625" style="6" customWidth="1"/>
    <col min="6159" max="6159" width="11.7109375" style="6" customWidth="1"/>
    <col min="6160" max="6160" width="8.28515625" style="6" customWidth="1"/>
    <col min="6161" max="6161" width="7.85546875" style="6" customWidth="1"/>
    <col min="6162" max="6400" width="8.85546875" style="6"/>
    <col min="6401" max="6401" width="4.28515625" style="6" customWidth="1"/>
    <col min="6402" max="6402" width="20.42578125" style="6" customWidth="1"/>
    <col min="6403" max="6403" width="21" style="6" customWidth="1"/>
    <col min="6404" max="6404" width="16.42578125" style="6" customWidth="1"/>
    <col min="6405" max="6405" width="9" style="6" customWidth="1"/>
    <col min="6406" max="6406" width="16.7109375" style="6" customWidth="1"/>
    <col min="6407" max="6407" width="8.140625" style="6" customWidth="1"/>
    <col min="6408" max="6408" width="13.140625" style="6" customWidth="1"/>
    <col min="6409" max="6409" width="13" style="6" customWidth="1"/>
    <col min="6410" max="6410" width="12.85546875" style="6" customWidth="1"/>
    <col min="6411" max="6411" width="14.42578125" style="6" customWidth="1"/>
    <col min="6412" max="6412" width="8.85546875" style="6" customWidth="1"/>
    <col min="6413" max="6413" width="13.140625" style="6" customWidth="1"/>
    <col min="6414" max="6414" width="12.28515625" style="6" customWidth="1"/>
    <col min="6415" max="6415" width="11.7109375" style="6" customWidth="1"/>
    <col min="6416" max="6416" width="8.28515625" style="6" customWidth="1"/>
    <col min="6417" max="6417" width="7.85546875" style="6" customWidth="1"/>
    <col min="6418" max="6656" width="8.85546875" style="6"/>
    <col min="6657" max="6657" width="4.28515625" style="6" customWidth="1"/>
    <col min="6658" max="6658" width="20.42578125" style="6" customWidth="1"/>
    <col min="6659" max="6659" width="21" style="6" customWidth="1"/>
    <col min="6660" max="6660" width="16.42578125" style="6" customWidth="1"/>
    <col min="6661" max="6661" width="9" style="6" customWidth="1"/>
    <col min="6662" max="6662" width="16.7109375" style="6" customWidth="1"/>
    <col min="6663" max="6663" width="8.140625" style="6" customWidth="1"/>
    <col min="6664" max="6664" width="13.140625" style="6" customWidth="1"/>
    <col min="6665" max="6665" width="13" style="6" customWidth="1"/>
    <col min="6666" max="6666" width="12.85546875" style="6" customWidth="1"/>
    <col min="6667" max="6667" width="14.42578125" style="6" customWidth="1"/>
    <col min="6668" max="6668" width="8.85546875" style="6" customWidth="1"/>
    <col min="6669" max="6669" width="13.140625" style="6" customWidth="1"/>
    <col min="6670" max="6670" width="12.28515625" style="6" customWidth="1"/>
    <col min="6671" max="6671" width="11.7109375" style="6" customWidth="1"/>
    <col min="6672" max="6672" width="8.28515625" style="6" customWidth="1"/>
    <col min="6673" max="6673" width="7.85546875" style="6" customWidth="1"/>
    <col min="6674" max="6912" width="8.85546875" style="6"/>
    <col min="6913" max="6913" width="4.28515625" style="6" customWidth="1"/>
    <col min="6914" max="6914" width="20.42578125" style="6" customWidth="1"/>
    <col min="6915" max="6915" width="21" style="6" customWidth="1"/>
    <col min="6916" max="6916" width="16.42578125" style="6" customWidth="1"/>
    <col min="6917" max="6917" width="9" style="6" customWidth="1"/>
    <col min="6918" max="6918" width="16.7109375" style="6" customWidth="1"/>
    <col min="6919" max="6919" width="8.140625" style="6" customWidth="1"/>
    <col min="6920" max="6920" width="13.140625" style="6" customWidth="1"/>
    <col min="6921" max="6921" width="13" style="6" customWidth="1"/>
    <col min="6922" max="6922" width="12.85546875" style="6" customWidth="1"/>
    <col min="6923" max="6923" width="14.42578125" style="6" customWidth="1"/>
    <col min="6924" max="6924" width="8.85546875" style="6" customWidth="1"/>
    <col min="6925" max="6925" width="13.140625" style="6" customWidth="1"/>
    <col min="6926" max="6926" width="12.28515625" style="6" customWidth="1"/>
    <col min="6927" max="6927" width="11.7109375" style="6" customWidth="1"/>
    <col min="6928" max="6928" width="8.28515625" style="6" customWidth="1"/>
    <col min="6929" max="6929" width="7.85546875" style="6" customWidth="1"/>
    <col min="6930" max="7168" width="8.85546875" style="6"/>
    <col min="7169" max="7169" width="4.28515625" style="6" customWidth="1"/>
    <col min="7170" max="7170" width="20.42578125" style="6" customWidth="1"/>
    <col min="7171" max="7171" width="21" style="6" customWidth="1"/>
    <col min="7172" max="7172" width="16.42578125" style="6" customWidth="1"/>
    <col min="7173" max="7173" width="9" style="6" customWidth="1"/>
    <col min="7174" max="7174" width="16.7109375" style="6" customWidth="1"/>
    <col min="7175" max="7175" width="8.140625" style="6" customWidth="1"/>
    <col min="7176" max="7176" width="13.140625" style="6" customWidth="1"/>
    <col min="7177" max="7177" width="13" style="6" customWidth="1"/>
    <col min="7178" max="7178" width="12.85546875" style="6" customWidth="1"/>
    <col min="7179" max="7179" width="14.42578125" style="6" customWidth="1"/>
    <col min="7180" max="7180" width="8.85546875" style="6" customWidth="1"/>
    <col min="7181" max="7181" width="13.140625" style="6" customWidth="1"/>
    <col min="7182" max="7182" width="12.28515625" style="6" customWidth="1"/>
    <col min="7183" max="7183" width="11.7109375" style="6" customWidth="1"/>
    <col min="7184" max="7184" width="8.28515625" style="6" customWidth="1"/>
    <col min="7185" max="7185" width="7.85546875" style="6" customWidth="1"/>
    <col min="7186" max="7424" width="8.85546875" style="6"/>
    <col min="7425" max="7425" width="4.28515625" style="6" customWidth="1"/>
    <col min="7426" max="7426" width="20.42578125" style="6" customWidth="1"/>
    <col min="7427" max="7427" width="21" style="6" customWidth="1"/>
    <col min="7428" max="7428" width="16.42578125" style="6" customWidth="1"/>
    <col min="7429" max="7429" width="9" style="6" customWidth="1"/>
    <col min="7430" max="7430" width="16.7109375" style="6" customWidth="1"/>
    <col min="7431" max="7431" width="8.140625" style="6" customWidth="1"/>
    <col min="7432" max="7432" width="13.140625" style="6" customWidth="1"/>
    <col min="7433" max="7433" width="13" style="6" customWidth="1"/>
    <col min="7434" max="7434" width="12.85546875" style="6" customWidth="1"/>
    <col min="7435" max="7435" width="14.42578125" style="6" customWidth="1"/>
    <col min="7436" max="7436" width="8.85546875" style="6" customWidth="1"/>
    <col min="7437" max="7437" width="13.140625" style="6" customWidth="1"/>
    <col min="7438" max="7438" width="12.28515625" style="6" customWidth="1"/>
    <col min="7439" max="7439" width="11.7109375" style="6" customWidth="1"/>
    <col min="7440" max="7440" width="8.28515625" style="6" customWidth="1"/>
    <col min="7441" max="7441" width="7.85546875" style="6" customWidth="1"/>
    <col min="7442" max="7680" width="8.85546875" style="6"/>
    <col min="7681" max="7681" width="4.28515625" style="6" customWidth="1"/>
    <col min="7682" max="7682" width="20.42578125" style="6" customWidth="1"/>
    <col min="7683" max="7683" width="21" style="6" customWidth="1"/>
    <col min="7684" max="7684" width="16.42578125" style="6" customWidth="1"/>
    <col min="7685" max="7685" width="9" style="6" customWidth="1"/>
    <col min="7686" max="7686" width="16.7109375" style="6" customWidth="1"/>
    <col min="7687" max="7687" width="8.140625" style="6" customWidth="1"/>
    <col min="7688" max="7688" width="13.140625" style="6" customWidth="1"/>
    <col min="7689" max="7689" width="13" style="6" customWidth="1"/>
    <col min="7690" max="7690" width="12.85546875" style="6" customWidth="1"/>
    <col min="7691" max="7691" width="14.42578125" style="6" customWidth="1"/>
    <col min="7692" max="7692" width="8.85546875" style="6" customWidth="1"/>
    <col min="7693" max="7693" width="13.140625" style="6" customWidth="1"/>
    <col min="7694" max="7694" width="12.28515625" style="6" customWidth="1"/>
    <col min="7695" max="7695" width="11.7109375" style="6" customWidth="1"/>
    <col min="7696" max="7696" width="8.28515625" style="6" customWidth="1"/>
    <col min="7697" max="7697" width="7.85546875" style="6" customWidth="1"/>
    <col min="7698" max="7936" width="8.85546875" style="6"/>
    <col min="7937" max="7937" width="4.28515625" style="6" customWidth="1"/>
    <col min="7938" max="7938" width="20.42578125" style="6" customWidth="1"/>
    <col min="7939" max="7939" width="21" style="6" customWidth="1"/>
    <col min="7940" max="7940" width="16.42578125" style="6" customWidth="1"/>
    <col min="7941" max="7941" width="9" style="6" customWidth="1"/>
    <col min="7942" max="7942" width="16.7109375" style="6" customWidth="1"/>
    <col min="7943" max="7943" width="8.140625" style="6" customWidth="1"/>
    <col min="7944" max="7944" width="13.140625" style="6" customWidth="1"/>
    <col min="7945" max="7945" width="13" style="6" customWidth="1"/>
    <col min="7946" max="7946" width="12.85546875" style="6" customWidth="1"/>
    <col min="7947" max="7947" width="14.42578125" style="6" customWidth="1"/>
    <col min="7948" max="7948" width="8.85546875" style="6" customWidth="1"/>
    <col min="7949" max="7949" width="13.140625" style="6" customWidth="1"/>
    <col min="7950" max="7950" width="12.28515625" style="6" customWidth="1"/>
    <col min="7951" max="7951" width="11.7109375" style="6" customWidth="1"/>
    <col min="7952" max="7952" width="8.28515625" style="6" customWidth="1"/>
    <col min="7953" max="7953" width="7.85546875" style="6" customWidth="1"/>
    <col min="7954" max="8192" width="8.85546875" style="6"/>
    <col min="8193" max="8193" width="4.28515625" style="6" customWidth="1"/>
    <col min="8194" max="8194" width="20.42578125" style="6" customWidth="1"/>
    <col min="8195" max="8195" width="21" style="6" customWidth="1"/>
    <col min="8196" max="8196" width="16.42578125" style="6" customWidth="1"/>
    <col min="8197" max="8197" width="9" style="6" customWidth="1"/>
    <col min="8198" max="8198" width="16.7109375" style="6" customWidth="1"/>
    <col min="8199" max="8199" width="8.140625" style="6" customWidth="1"/>
    <col min="8200" max="8200" width="13.140625" style="6" customWidth="1"/>
    <col min="8201" max="8201" width="13" style="6" customWidth="1"/>
    <col min="8202" max="8202" width="12.85546875" style="6" customWidth="1"/>
    <col min="8203" max="8203" width="14.42578125" style="6" customWidth="1"/>
    <col min="8204" max="8204" width="8.85546875" style="6" customWidth="1"/>
    <col min="8205" max="8205" width="13.140625" style="6" customWidth="1"/>
    <col min="8206" max="8206" width="12.28515625" style="6" customWidth="1"/>
    <col min="8207" max="8207" width="11.7109375" style="6" customWidth="1"/>
    <col min="8208" max="8208" width="8.28515625" style="6" customWidth="1"/>
    <col min="8209" max="8209" width="7.85546875" style="6" customWidth="1"/>
    <col min="8210" max="8448" width="8.85546875" style="6"/>
    <col min="8449" max="8449" width="4.28515625" style="6" customWidth="1"/>
    <col min="8450" max="8450" width="20.42578125" style="6" customWidth="1"/>
    <col min="8451" max="8451" width="21" style="6" customWidth="1"/>
    <col min="8452" max="8452" width="16.42578125" style="6" customWidth="1"/>
    <col min="8453" max="8453" width="9" style="6" customWidth="1"/>
    <col min="8454" max="8454" width="16.7109375" style="6" customWidth="1"/>
    <col min="8455" max="8455" width="8.140625" style="6" customWidth="1"/>
    <col min="8456" max="8456" width="13.140625" style="6" customWidth="1"/>
    <col min="8457" max="8457" width="13" style="6" customWidth="1"/>
    <col min="8458" max="8458" width="12.85546875" style="6" customWidth="1"/>
    <col min="8459" max="8459" width="14.42578125" style="6" customWidth="1"/>
    <col min="8460" max="8460" width="8.85546875" style="6" customWidth="1"/>
    <col min="8461" max="8461" width="13.140625" style="6" customWidth="1"/>
    <col min="8462" max="8462" width="12.28515625" style="6" customWidth="1"/>
    <col min="8463" max="8463" width="11.7109375" style="6" customWidth="1"/>
    <col min="8464" max="8464" width="8.28515625" style="6" customWidth="1"/>
    <col min="8465" max="8465" width="7.85546875" style="6" customWidth="1"/>
    <col min="8466" max="8704" width="8.85546875" style="6"/>
    <col min="8705" max="8705" width="4.28515625" style="6" customWidth="1"/>
    <col min="8706" max="8706" width="20.42578125" style="6" customWidth="1"/>
    <col min="8707" max="8707" width="21" style="6" customWidth="1"/>
    <col min="8708" max="8708" width="16.42578125" style="6" customWidth="1"/>
    <col min="8709" max="8709" width="9" style="6" customWidth="1"/>
    <col min="8710" max="8710" width="16.7109375" style="6" customWidth="1"/>
    <col min="8711" max="8711" width="8.140625" style="6" customWidth="1"/>
    <col min="8712" max="8712" width="13.140625" style="6" customWidth="1"/>
    <col min="8713" max="8713" width="13" style="6" customWidth="1"/>
    <col min="8714" max="8714" width="12.85546875" style="6" customWidth="1"/>
    <col min="8715" max="8715" width="14.42578125" style="6" customWidth="1"/>
    <col min="8716" max="8716" width="8.85546875" style="6" customWidth="1"/>
    <col min="8717" max="8717" width="13.140625" style="6" customWidth="1"/>
    <col min="8718" max="8718" width="12.28515625" style="6" customWidth="1"/>
    <col min="8719" max="8719" width="11.7109375" style="6" customWidth="1"/>
    <col min="8720" max="8720" width="8.28515625" style="6" customWidth="1"/>
    <col min="8721" max="8721" width="7.85546875" style="6" customWidth="1"/>
    <col min="8722" max="8960" width="8.85546875" style="6"/>
    <col min="8961" max="8961" width="4.28515625" style="6" customWidth="1"/>
    <col min="8962" max="8962" width="20.42578125" style="6" customWidth="1"/>
    <col min="8963" max="8963" width="21" style="6" customWidth="1"/>
    <col min="8964" max="8964" width="16.42578125" style="6" customWidth="1"/>
    <col min="8965" max="8965" width="9" style="6" customWidth="1"/>
    <col min="8966" max="8966" width="16.7109375" style="6" customWidth="1"/>
    <col min="8967" max="8967" width="8.140625" style="6" customWidth="1"/>
    <col min="8968" max="8968" width="13.140625" style="6" customWidth="1"/>
    <col min="8969" max="8969" width="13" style="6" customWidth="1"/>
    <col min="8970" max="8970" width="12.85546875" style="6" customWidth="1"/>
    <col min="8971" max="8971" width="14.42578125" style="6" customWidth="1"/>
    <col min="8972" max="8972" width="8.85546875" style="6" customWidth="1"/>
    <col min="8973" max="8973" width="13.140625" style="6" customWidth="1"/>
    <col min="8974" max="8974" width="12.28515625" style="6" customWidth="1"/>
    <col min="8975" max="8975" width="11.7109375" style="6" customWidth="1"/>
    <col min="8976" max="8976" width="8.28515625" style="6" customWidth="1"/>
    <col min="8977" max="8977" width="7.85546875" style="6" customWidth="1"/>
    <col min="8978" max="9216" width="8.85546875" style="6"/>
    <col min="9217" max="9217" width="4.28515625" style="6" customWidth="1"/>
    <col min="9218" max="9218" width="20.42578125" style="6" customWidth="1"/>
    <col min="9219" max="9219" width="21" style="6" customWidth="1"/>
    <col min="9220" max="9220" width="16.42578125" style="6" customWidth="1"/>
    <col min="9221" max="9221" width="9" style="6" customWidth="1"/>
    <col min="9222" max="9222" width="16.7109375" style="6" customWidth="1"/>
    <col min="9223" max="9223" width="8.140625" style="6" customWidth="1"/>
    <col min="9224" max="9224" width="13.140625" style="6" customWidth="1"/>
    <col min="9225" max="9225" width="13" style="6" customWidth="1"/>
    <col min="9226" max="9226" width="12.85546875" style="6" customWidth="1"/>
    <col min="9227" max="9227" width="14.42578125" style="6" customWidth="1"/>
    <col min="9228" max="9228" width="8.85546875" style="6" customWidth="1"/>
    <col min="9229" max="9229" width="13.140625" style="6" customWidth="1"/>
    <col min="9230" max="9230" width="12.28515625" style="6" customWidth="1"/>
    <col min="9231" max="9231" width="11.7109375" style="6" customWidth="1"/>
    <col min="9232" max="9232" width="8.28515625" style="6" customWidth="1"/>
    <col min="9233" max="9233" width="7.85546875" style="6" customWidth="1"/>
    <col min="9234" max="9472" width="8.85546875" style="6"/>
    <col min="9473" max="9473" width="4.28515625" style="6" customWidth="1"/>
    <col min="9474" max="9474" width="20.42578125" style="6" customWidth="1"/>
    <col min="9475" max="9475" width="21" style="6" customWidth="1"/>
    <col min="9476" max="9476" width="16.42578125" style="6" customWidth="1"/>
    <col min="9477" max="9477" width="9" style="6" customWidth="1"/>
    <col min="9478" max="9478" width="16.7109375" style="6" customWidth="1"/>
    <col min="9479" max="9479" width="8.140625" style="6" customWidth="1"/>
    <col min="9480" max="9480" width="13.140625" style="6" customWidth="1"/>
    <col min="9481" max="9481" width="13" style="6" customWidth="1"/>
    <col min="9482" max="9482" width="12.85546875" style="6" customWidth="1"/>
    <col min="9483" max="9483" width="14.42578125" style="6" customWidth="1"/>
    <col min="9484" max="9484" width="8.85546875" style="6" customWidth="1"/>
    <col min="9485" max="9485" width="13.140625" style="6" customWidth="1"/>
    <col min="9486" max="9486" width="12.28515625" style="6" customWidth="1"/>
    <col min="9487" max="9487" width="11.7109375" style="6" customWidth="1"/>
    <col min="9488" max="9488" width="8.28515625" style="6" customWidth="1"/>
    <col min="9489" max="9489" width="7.85546875" style="6" customWidth="1"/>
    <col min="9490" max="9728" width="8.85546875" style="6"/>
    <col min="9729" max="9729" width="4.28515625" style="6" customWidth="1"/>
    <col min="9730" max="9730" width="20.42578125" style="6" customWidth="1"/>
    <col min="9731" max="9731" width="21" style="6" customWidth="1"/>
    <col min="9732" max="9732" width="16.42578125" style="6" customWidth="1"/>
    <col min="9733" max="9733" width="9" style="6" customWidth="1"/>
    <col min="9734" max="9734" width="16.7109375" style="6" customWidth="1"/>
    <col min="9735" max="9735" width="8.140625" style="6" customWidth="1"/>
    <col min="9736" max="9736" width="13.140625" style="6" customWidth="1"/>
    <col min="9737" max="9737" width="13" style="6" customWidth="1"/>
    <col min="9738" max="9738" width="12.85546875" style="6" customWidth="1"/>
    <col min="9739" max="9739" width="14.42578125" style="6" customWidth="1"/>
    <col min="9740" max="9740" width="8.85546875" style="6" customWidth="1"/>
    <col min="9741" max="9741" width="13.140625" style="6" customWidth="1"/>
    <col min="9742" max="9742" width="12.28515625" style="6" customWidth="1"/>
    <col min="9743" max="9743" width="11.7109375" style="6" customWidth="1"/>
    <col min="9744" max="9744" width="8.28515625" style="6" customWidth="1"/>
    <col min="9745" max="9745" width="7.85546875" style="6" customWidth="1"/>
    <col min="9746" max="9984" width="8.85546875" style="6"/>
    <col min="9985" max="9985" width="4.28515625" style="6" customWidth="1"/>
    <col min="9986" max="9986" width="20.42578125" style="6" customWidth="1"/>
    <col min="9987" max="9987" width="21" style="6" customWidth="1"/>
    <col min="9988" max="9988" width="16.42578125" style="6" customWidth="1"/>
    <col min="9989" max="9989" width="9" style="6" customWidth="1"/>
    <col min="9990" max="9990" width="16.7109375" style="6" customWidth="1"/>
    <col min="9991" max="9991" width="8.140625" style="6" customWidth="1"/>
    <col min="9992" max="9992" width="13.140625" style="6" customWidth="1"/>
    <col min="9993" max="9993" width="13" style="6" customWidth="1"/>
    <col min="9994" max="9994" width="12.85546875" style="6" customWidth="1"/>
    <col min="9995" max="9995" width="14.42578125" style="6" customWidth="1"/>
    <col min="9996" max="9996" width="8.85546875" style="6" customWidth="1"/>
    <col min="9997" max="9997" width="13.140625" style="6" customWidth="1"/>
    <col min="9998" max="9998" width="12.28515625" style="6" customWidth="1"/>
    <col min="9999" max="9999" width="11.7109375" style="6" customWidth="1"/>
    <col min="10000" max="10000" width="8.28515625" style="6" customWidth="1"/>
    <col min="10001" max="10001" width="7.85546875" style="6" customWidth="1"/>
    <col min="10002" max="10240" width="8.85546875" style="6"/>
    <col min="10241" max="10241" width="4.28515625" style="6" customWidth="1"/>
    <col min="10242" max="10242" width="20.42578125" style="6" customWidth="1"/>
    <col min="10243" max="10243" width="21" style="6" customWidth="1"/>
    <col min="10244" max="10244" width="16.42578125" style="6" customWidth="1"/>
    <col min="10245" max="10245" width="9" style="6" customWidth="1"/>
    <col min="10246" max="10246" width="16.7109375" style="6" customWidth="1"/>
    <col min="10247" max="10247" width="8.140625" style="6" customWidth="1"/>
    <col min="10248" max="10248" width="13.140625" style="6" customWidth="1"/>
    <col min="10249" max="10249" width="13" style="6" customWidth="1"/>
    <col min="10250" max="10250" width="12.85546875" style="6" customWidth="1"/>
    <col min="10251" max="10251" width="14.42578125" style="6" customWidth="1"/>
    <col min="10252" max="10252" width="8.85546875" style="6" customWidth="1"/>
    <col min="10253" max="10253" width="13.140625" style="6" customWidth="1"/>
    <col min="10254" max="10254" width="12.28515625" style="6" customWidth="1"/>
    <col min="10255" max="10255" width="11.7109375" style="6" customWidth="1"/>
    <col min="10256" max="10256" width="8.28515625" style="6" customWidth="1"/>
    <col min="10257" max="10257" width="7.85546875" style="6" customWidth="1"/>
    <col min="10258" max="10496" width="8.85546875" style="6"/>
    <col min="10497" max="10497" width="4.28515625" style="6" customWidth="1"/>
    <col min="10498" max="10498" width="20.42578125" style="6" customWidth="1"/>
    <col min="10499" max="10499" width="21" style="6" customWidth="1"/>
    <col min="10500" max="10500" width="16.42578125" style="6" customWidth="1"/>
    <col min="10501" max="10501" width="9" style="6" customWidth="1"/>
    <col min="10502" max="10502" width="16.7109375" style="6" customWidth="1"/>
    <col min="10503" max="10503" width="8.140625" style="6" customWidth="1"/>
    <col min="10504" max="10504" width="13.140625" style="6" customWidth="1"/>
    <col min="10505" max="10505" width="13" style="6" customWidth="1"/>
    <col min="10506" max="10506" width="12.85546875" style="6" customWidth="1"/>
    <col min="10507" max="10507" width="14.42578125" style="6" customWidth="1"/>
    <col min="10508" max="10508" width="8.85546875" style="6" customWidth="1"/>
    <col min="10509" max="10509" width="13.140625" style="6" customWidth="1"/>
    <col min="10510" max="10510" width="12.28515625" style="6" customWidth="1"/>
    <col min="10511" max="10511" width="11.7109375" style="6" customWidth="1"/>
    <col min="10512" max="10512" width="8.28515625" style="6" customWidth="1"/>
    <col min="10513" max="10513" width="7.85546875" style="6" customWidth="1"/>
    <col min="10514" max="10752" width="8.85546875" style="6"/>
    <col min="10753" max="10753" width="4.28515625" style="6" customWidth="1"/>
    <col min="10754" max="10754" width="20.42578125" style="6" customWidth="1"/>
    <col min="10755" max="10755" width="21" style="6" customWidth="1"/>
    <col min="10756" max="10756" width="16.42578125" style="6" customWidth="1"/>
    <col min="10757" max="10757" width="9" style="6" customWidth="1"/>
    <col min="10758" max="10758" width="16.7109375" style="6" customWidth="1"/>
    <col min="10759" max="10759" width="8.140625" style="6" customWidth="1"/>
    <col min="10760" max="10760" width="13.140625" style="6" customWidth="1"/>
    <col min="10761" max="10761" width="13" style="6" customWidth="1"/>
    <col min="10762" max="10762" width="12.85546875" style="6" customWidth="1"/>
    <col min="10763" max="10763" width="14.42578125" style="6" customWidth="1"/>
    <col min="10764" max="10764" width="8.85546875" style="6" customWidth="1"/>
    <col min="10765" max="10765" width="13.140625" style="6" customWidth="1"/>
    <col min="10766" max="10766" width="12.28515625" style="6" customWidth="1"/>
    <col min="10767" max="10767" width="11.7109375" style="6" customWidth="1"/>
    <col min="10768" max="10768" width="8.28515625" style="6" customWidth="1"/>
    <col min="10769" max="10769" width="7.85546875" style="6" customWidth="1"/>
    <col min="10770" max="11008" width="8.85546875" style="6"/>
    <col min="11009" max="11009" width="4.28515625" style="6" customWidth="1"/>
    <col min="11010" max="11010" width="20.42578125" style="6" customWidth="1"/>
    <col min="11011" max="11011" width="21" style="6" customWidth="1"/>
    <col min="11012" max="11012" width="16.42578125" style="6" customWidth="1"/>
    <col min="11013" max="11013" width="9" style="6" customWidth="1"/>
    <col min="11014" max="11014" width="16.7109375" style="6" customWidth="1"/>
    <col min="11015" max="11015" width="8.140625" style="6" customWidth="1"/>
    <col min="11016" max="11016" width="13.140625" style="6" customWidth="1"/>
    <col min="11017" max="11017" width="13" style="6" customWidth="1"/>
    <col min="11018" max="11018" width="12.85546875" style="6" customWidth="1"/>
    <col min="11019" max="11019" width="14.42578125" style="6" customWidth="1"/>
    <col min="11020" max="11020" width="8.85546875" style="6" customWidth="1"/>
    <col min="11021" max="11021" width="13.140625" style="6" customWidth="1"/>
    <col min="11022" max="11022" width="12.28515625" style="6" customWidth="1"/>
    <col min="11023" max="11023" width="11.7109375" style="6" customWidth="1"/>
    <col min="11024" max="11024" width="8.28515625" style="6" customWidth="1"/>
    <col min="11025" max="11025" width="7.85546875" style="6" customWidth="1"/>
    <col min="11026" max="11264" width="8.85546875" style="6"/>
    <col min="11265" max="11265" width="4.28515625" style="6" customWidth="1"/>
    <col min="11266" max="11266" width="20.42578125" style="6" customWidth="1"/>
    <col min="11267" max="11267" width="21" style="6" customWidth="1"/>
    <col min="11268" max="11268" width="16.42578125" style="6" customWidth="1"/>
    <col min="11269" max="11269" width="9" style="6" customWidth="1"/>
    <col min="11270" max="11270" width="16.7109375" style="6" customWidth="1"/>
    <col min="11271" max="11271" width="8.140625" style="6" customWidth="1"/>
    <col min="11272" max="11272" width="13.140625" style="6" customWidth="1"/>
    <col min="11273" max="11273" width="13" style="6" customWidth="1"/>
    <col min="11274" max="11274" width="12.85546875" style="6" customWidth="1"/>
    <col min="11275" max="11275" width="14.42578125" style="6" customWidth="1"/>
    <col min="11276" max="11276" width="8.85546875" style="6" customWidth="1"/>
    <col min="11277" max="11277" width="13.140625" style="6" customWidth="1"/>
    <col min="11278" max="11278" width="12.28515625" style="6" customWidth="1"/>
    <col min="11279" max="11279" width="11.7109375" style="6" customWidth="1"/>
    <col min="11280" max="11280" width="8.28515625" style="6" customWidth="1"/>
    <col min="11281" max="11281" width="7.85546875" style="6" customWidth="1"/>
    <col min="11282" max="11520" width="8.85546875" style="6"/>
    <col min="11521" max="11521" width="4.28515625" style="6" customWidth="1"/>
    <col min="11522" max="11522" width="20.42578125" style="6" customWidth="1"/>
    <col min="11523" max="11523" width="21" style="6" customWidth="1"/>
    <col min="11524" max="11524" width="16.42578125" style="6" customWidth="1"/>
    <col min="11525" max="11525" width="9" style="6" customWidth="1"/>
    <col min="11526" max="11526" width="16.7109375" style="6" customWidth="1"/>
    <col min="11527" max="11527" width="8.140625" style="6" customWidth="1"/>
    <col min="11528" max="11528" width="13.140625" style="6" customWidth="1"/>
    <col min="11529" max="11529" width="13" style="6" customWidth="1"/>
    <col min="11530" max="11530" width="12.85546875" style="6" customWidth="1"/>
    <col min="11531" max="11531" width="14.42578125" style="6" customWidth="1"/>
    <col min="11532" max="11532" width="8.85546875" style="6" customWidth="1"/>
    <col min="11533" max="11533" width="13.140625" style="6" customWidth="1"/>
    <col min="11534" max="11534" width="12.28515625" style="6" customWidth="1"/>
    <col min="11535" max="11535" width="11.7109375" style="6" customWidth="1"/>
    <col min="11536" max="11536" width="8.28515625" style="6" customWidth="1"/>
    <col min="11537" max="11537" width="7.85546875" style="6" customWidth="1"/>
    <col min="11538" max="11776" width="8.85546875" style="6"/>
    <col min="11777" max="11777" width="4.28515625" style="6" customWidth="1"/>
    <col min="11778" max="11778" width="20.42578125" style="6" customWidth="1"/>
    <col min="11779" max="11779" width="21" style="6" customWidth="1"/>
    <col min="11780" max="11780" width="16.42578125" style="6" customWidth="1"/>
    <col min="11781" max="11781" width="9" style="6" customWidth="1"/>
    <col min="11782" max="11782" width="16.7109375" style="6" customWidth="1"/>
    <col min="11783" max="11783" width="8.140625" style="6" customWidth="1"/>
    <col min="11784" max="11784" width="13.140625" style="6" customWidth="1"/>
    <col min="11785" max="11785" width="13" style="6" customWidth="1"/>
    <col min="11786" max="11786" width="12.85546875" style="6" customWidth="1"/>
    <col min="11787" max="11787" width="14.42578125" style="6" customWidth="1"/>
    <col min="11788" max="11788" width="8.85546875" style="6" customWidth="1"/>
    <col min="11789" max="11789" width="13.140625" style="6" customWidth="1"/>
    <col min="11790" max="11790" width="12.28515625" style="6" customWidth="1"/>
    <col min="11791" max="11791" width="11.7109375" style="6" customWidth="1"/>
    <col min="11792" max="11792" width="8.28515625" style="6" customWidth="1"/>
    <col min="11793" max="11793" width="7.85546875" style="6" customWidth="1"/>
    <col min="11794" max="12032" width="8.85546875" style="6"/>
    <col min="12033" max="12033" width="4.28515625" style="6" customWidth="1"/>
    <col min="12034" max="12034" width="20.42578125" style="6" customWidth="1"/>
    <col min="12035" max="12035" width="21" style="6" customWidth="1"/>
    <col min="12036" max="12036" width="16.42578125" style="6" customWidth="1"/>
    <col min="12037" max="12037" width="9" style="6" customWidth="1"/>
    <col min="12038" max="12038" width="16.7109375" style="6" customWidth="1"/>
    <col min="12039" max="12039" width="8.140625" style="6" customWidth="1"/>
    <col min="12040" max="12040" width="13.140625" style="6" customWidth="1"/>
    <col min="12041" max="12041" width="13" style="6" customWidth="1"/>
    <col min="12042" max="12042" width="12.85546875" style="6" customWidth="1"/>
    <col min="12043" max="12043" width="14.42578125" style="6" customWidth="1"/>
    <col min="12044" max="12044" width="8.85546875" style="6" customWidth="1"/>
    <col min="12045" max="12045" width="13.140625" style="6" customWidth="1"/>
    <col min="12046" max="12046" width="12.28515625" style="6" customWidth="1"/>
    <col min="12047" max="12047" width="11.7109375" style="6" customWidth="1"/>
    <col min="12048" max="12048" width="8.28515625" style="6" customWidth="1"/>
    <col min="12049" max="12049" width="7.85546875" style="6" customWidth="1"/>
    <col min="12050" max="12288" width="8.85546875" style="6"/>
    <col min="12289" max="12289" width="4.28515625" style="6" customWidth="1"/>
    <col min="12290" max="12290" width="20.42578125" style="6" customWidth="1"/>
    <col min="12291" max="12291" width="21" style="6" customWidth="1"/>
    <col min="12292" max="12292" width="16.42578125" style="6" customWidth="1"/>
    <col min="12293" max="12293" width="9" style="6" customWidth="1"/>
    <col min="12294" max="12294" width="16.7109375" style="6" customWidth="1"/>
    <col min="12295" max="12295" width="8.140625" style="6" customWidth="1"/>
    <col min="12296" max="12296" width="13.140625" style="6" customWidth="1"/>
    <col min="12297" max="12297" width="13" style="6" customWidth="1"/>
    <col min="12298" max="12298" width="12.85546875" style="6" customWidth="1"/>
    <col min="12299" max="12299" width="14.42578125" style="6" customWidth="1"/>
    <col min="12300" max="12300" width="8.85546875" style="6" customWidth="1"/>
    <col min="12301" max="12301" width="13.140625" style="6" customWidth="1"/>
    <col min="12302" max="12302" width="12.28515625" style="6" customWidth="1"/>
    <col min="12303" max="12303" width="11.7109375" style="6" customWidth="1"/>
    <col min="12304" max="12304" width="8.28515625" style="6" customWidth="1"/>
    <col min="12305" max="12305" width="7.85546875" style="6" customWidth="1"/>
    <col min="12306" max="12544" width="8.85546875" style="6"/>
    <col min="12545" max="12545" width="4.28515625" style="6" customWidth="1"/>
    <col min="12546" max="12546" width="20.42578125" style="6" customWidth="1"/>
    <col min="12547" max="12547" width="21" style="6" customWidth="1"/>
    <col min="12548" max="12548" width="16.42578125" style="6" customWidth="1"/>
    <col min="12549" max="12549" width="9" style="6" customWidth="1"/>
    <col min="12550" max="12550" width="16.7109375" style="6" customWidth="1"/>
    <col min="12551" max="12551" width="8.140625" style="6" customWidth="1"/>
    <col min="12552" max="12552" width="13.140625" style="6" customWidth="1"/>
    <col min="12553" max="12553" width="13" style="6" customWidth="1"/>
    <col min="12554" max="12554" width="12.85546875" style="6" customWidth="1"/>
    <col min="12555" max="12555" width="14.42578125" style="6" customWidth="1"/>
    <col min="12556" max="12556" width="8.85546875" style="6" customWidth="1"/>
    <col min="12557" max="12557" width="13.140625" style="6" customWidth="1"/>
    <col min="12558" max="12558" width="12.28515625" style="6" customWidth="1"/>
    <col min="12559" max="12559" width="11.7109375" style="6" customWidth="1"/>
    <col min="12560" max="12560" width="8.28515625" style="6" customWidth="1"/>
    <col min="12561" max="12561" width="7.85546875" style="6" customWidth="1"/>
    <col min="12562" max="12800" width="8.85546875" style="6"/>
    <col min="12801" max="12801" width="4.28515625" style="6" customWidth="1"/>
    <col min="12802" max="12802" width="20.42578125" style="6" customWidth="1"/>
    <col min="12803" max="12803" width="21" style="6" customWidth="1"/>
    <col min="12804" max="12804" width="16.42578125" style="6" customWidth="1"/>
    <col min="12805" max="12805" width="9" style="6" customWidth="1"/>
    <col min="12806" max="12806" width="16.7109375" style="6" customWidth="1"/>
    <col min="12807" max="12807" width="8.140625" style="6" customWidth="1"/>
    <col min="12808" max="12808" width="13.140625" style="6" customWidth="1"/>
    <col min="12809" max="12809" width="13" style="6" customWidth="1"/>
    <col min="12810" max="12810" width="12.85546875" style="6" customWidth="1"/>
    <col min="12811" max="12811" width="14.42578125" style="6" customWidth="1"/>
    <col min="12812" max="12812" width="8.85546875" style="6" customWidth="1"/>
    <col min="12813" max="12813" width="13.140625" style="6" customWidth="1"/>
    <col min="12814" max="12814" width="12.28515625" style="6" customWidth="1"/>
    <col min="12815" max="12815" width="11.7109375" style="6" customWidth="1"/>
    <col min="12816" max="12816" width="8.28515625" style="6" customWidth="1"/>
    <col min="12817" max="12817" width="7.85546875" style="6" customWidth="1"/>
    <col min="12818" max="13056" width="8.85546875" style="6"/>
    <col min="13057" max="13057" width="4.28515625" style="6" customWidth="1"/>
    <col min="13058" max="13058" width="20.42578125" style="6" customWidth="1"/>
    <col min="13059" max="13059" width="21" style="6" customWidth="1"/>
    <col min="13060" max="13060" width="16.42578125" style="6" customWidth="1"/>
    <col min="13061" max="13061" width="9" style="6" customWidth="1"/>
    <col min="13062" max="13062" width="16.7109375" style="6" customWidth="1"/>
    <col min="13063" max="13063" width="8.140625" style="6" customWidth="1"/>
    <col min="13064" max="13064" width="13.140625" style="6" customWidth="1"/>
    <col min="13065" max="13065" width="13" style="6" customWidth="1"/>
    <col min="13066" max="13066" width="12.85546875" style="6" customWidth="1"/>
    <col min="13067" max="13067" width="14.42578125" style="6" customWidth="1"/>
    <col min="13068" max="13068" width="8.85546875" style="6" customWidth="1"/>
    <col min="13069" max="13069" width="13.140625" style="6" customWidth="1"/>
    <col min="13070" max="13070" width="12.28515625" style="6" customWidth="1"/>
    <col min="13071" max="13071" width="11.7109375" style="6" customWidth="1"/>
    <col min="13072" max="13072" width="8.28515625" style="6" customWidth="1"/>
    <col min="13073" max="13073" width="7.85546875" style="6" customWidth="1"/>
    <col min="13074" max="13312" width="8.85546875" style="6"/>
    <col min="13313" max="13313" width="4.28515625" style="6" customWidth="1"/>
    <col min="13314" max="13314" width="20.42578125" style="6" customWidth="1"/>
    <col min="13315" max="13315" width="21" style="6" customWidth="1"/>
    <col min="13316" max="13316" width="16.42578125" style="6" customWidth="1"/>
    <col min="13317" max="13317" width="9" style="6" customWidth="1"/>
    <col min="13318" max="13318" width="16.7109375" style="6" customWidth="1"/>
    <col min="13319" max="13319" width="8.140625" style="6" customWidth="1"/>
    <col min="13320" max="13320" width="13.140625" style="6" customWidth="1"/>
    <col min="13321" max="13321" width="13" style="6" customWidth="1"/>
    <col min="13322" max="13322" width="12.85546875" style="6" customWidth="1"/>
    <col min="13323" max="13323" width="14.42578125" style="6" customWidth="1"/>
    <col min="13324" max="13324" width="8.85546875" style="6" customWidth="1"/>
    <col min="13325" max="13325" width="13.140625" style="6" customWidth="1"/>
    <col min="13326" max="13326" width="12.28515625" style="6" customWidth="1"/>
    <col min="13327" max="13327" width="11.7109375" style="6" customWidth="1"/>
    <col min="13328" max="13328" width="8.28515625" style="6" customWidth="1"/>
    <col min="13329" max="13329" width="7.85546875" style="6" customWidth="1"/>
    <col min="13330" max="13568" width="8.85546875" style="6"/>
    <col min="13569" max="13569" width="4.28515625" style="6" customWidth="1"/>
    <col min="13570" max="13570" width="20.42578125" style="6" customWidth="1"/>
    <col min="13571" max="13571" width="21" style="6" customWidth="1"/>
    <col min="13572" max="13572" width="16.42578125" style="6" customWidth="1"/>
    <col min="13573" max="13573" width="9" style="6" customWidth="1"/>
    <col min="13574" max="13574" width="16.7109375" style="6" customWidth="1"/>
    <col min="13575" max="13575" width="8.140625" style="6" customWidth="1"/>
    <col min="13576" max="13576" width="13.140625" style="6" customWidth="1"/>
    <col min="13577" max="13577" width="13" style="6" customWidth="1"/>
    <col min="13578" max="13578" width="12.85546875" style="6" customWidth="1"/>
    <col min="13579" max="13579" width="14.42578125" style="6" customWidth="1"/>
    <col min="13580" max="13580" width="8.85546875" style="6" customWidth="1"/>
    <col min="13581" max="13581" width="13.140625" style="6" customWidth="1"/>
    <col min="13582" max="13582" width="12.28515625" style="6" customWidth="1"/>
    <col min="13583" max="13583" width="11.7109375" style="6" customWidth="1"/>
    <col min="13584" max="13584" width="8.28515625" style="6" customWidth="1"/>
    <col min="13585" max="13585" width="7.85546875" style="6" customWidth="1"/>
    <col min="13586" max="13824" width="8.85546875" style="6"/>
    <col min="13825" max="13825" width="4.28515625" style="6" customWidth="1"/>
    <col min="13826" max="13826" width="20.42578125" style="6" customWidth="1"/>
    <col min="13827" max="13827" width="21" style="6" customWidth="1"/>
    <col min="13828" max="13828" width="16.42578125" style="6" customWidth="1"/>
    <col min="13829" max="13829" width="9" style="6" customWidth="1"/>
    <col min="13830" max="13830" width="16.7109375" style="6" customWidth="1"/>
    <col min="13831" max="13831" width="8.140625" style="6" customWidth="1"/>
    <col min="13832" max="13832" width="13.140625" style="6" customWidth="1"/>
    <col min="13833" max="13833" width="13" style="6" customWidth="1"/>
    <col min="13834" max="13834" width="12.85546875" style="6" customWidth="1"/>
    <col min="13835" max="13835" width="14.42578125" style="6" customWidth="1"/>
    <col min="13836" max="13836" width="8.85546875" style="6" customWidth="1"/>
    <col min="13837" max="13837" width="13.140625" style="6" customWidth="1"/>
    <col min="13838" max="13838" width="12.28515625" style="6" customWidth="1"/>
    <col min="13839" max="13839" width="11.7109375" style="6" customWidth="1"/>
    <col min="13840" max="13840" width="8.28515625" style="6" customWidth="1"/>
    <col min="13841" max="13841" width="7.85546875" style="6" customWidth="1"/>
    <col min="13842" max="14080" width="8.85546875" style="6"/>
    <col min="14081" max="14081" width="4.28515625" style="6" customWidth="1"/>
    <col min="14082" max="14082" width="20.42578125" style="6" customWidth="1"/>
    <col min="14083" max="14083" width="21" style="6" customWidth="1"/>
    <col min="14084" max="14084" width="16.42578125" style="6" customWidth="1"/>
    <col min="14085" max="14085" width="9" style="6" customWidth="1"/>
    <col min="14086" max="14086" width="16.7109375" style="6" customWidth="1"/>
    <col min="14087" max="14087" width="8.140625" style="6" customWidth="1"/>
    <col min="14088" max="14088" width="13.140625" style="6" customWidth="1"/>
    <col min="14089" max="14089" width="13" style="6" customWidth="1"/>
    <col min="14090" max="14090" width="12.85546875" style="6" customWidth="1"/>
    <col min="14091" max="14091" width="14.42578125" style="6" customWidth="1"/>
    <col min="14092" max="14092" width="8.85546875" style="6" customWidth="1"/>
    <col min="14093" max="14093" width="13.140625" style="6" customWidth="1"/>
    <col min="14094" max="14094" width="12.28515625" style="6" customWidth="1"/>
    <col min="14095" max="14095" width="11.7109375" style="6" customWidth="1"/>
    <col min="14096" max="14096" width="8.28515625" style="6" customWidth="1"/>
    <col min="14097" max="14097" width="7.85546875" style="6" customWidth="1"/>
    <col min="14098" max="14336" width="8.85546875" style="6"/>
    <col min="14337" max="14337" width="4.28515625" style="6" customWidth="1"/>
    <col min="14338" max="14338" width="20.42578125" style="6" customWidth="1"/>
    <col min="14339" max="14339" width="21" style="6" customWidth="1"/>
    <col min="14340" max="14340" width="16.42578125" style="6" customWidth="1"/>
    <col min="14341" max="14341" width="9" style="6" customWidth="1"/>
    <col min="14342" max="14342" width="16.7109375" style="6" customWidth="1"/>
    <col min="14343" max="14343" width="8.140625" style="6" customWidth="1"/>
    <col min="14344" max="14344" width="13.140625" style="6" customWidth="1"/>
    <col min="14345" max="14345" width="13" style="6" customWidth="1"/>
    <col min="14346" max="14346" width="12.85546875" style="6" customWidth="1"/>
    <col min="14347" max="14347" width="14.42578125" style="6" customWidth="1"/>
    <col min="14348" max="14348" width="8.85546875" style="6" customWidth="1"/>
    <col min="14349" max="14349" width="13.140625" style="6" customWidth="1"/>
    <col min="14350" max="14350" width="12.28515625" style="6" customWidth="1"/>
    <col min="14351" max="14351" width="11.7109375" style="6" customWidth="1"/>
    <col min="14352" max="14352" width="8.28515625" style="6" customWidth="1"/>
    <col min="14353" max="14353" width="7.85546875" style="6" customWidth="1"/>
    <col min="14354" max="14592" width="8.85546875" style="6"/>
    <col min="14593" max="14593" width="4.28515625" style="6" customWidth="1"/>
    <col min="14594" max="14594" width="20.42578125" style="6" customWidth="1"/>
    <col min="14595" max="14595" width="21" style="6" customWidth="1"/>
    <col min="14596" max="14596" width="16.42578125" style="6" customWidth="1"/>
    <col min="14597" max="14597" width="9" style="6" customWidth="1"/>
    <col min="14598" max="14598" width="16.7109375" style="6" customWidth="1"/>
    <col min="14599" max="14599" width="8.140625" style="6" customWidth="1"/>
    <col min="14600" max="14600" width="13.140625" style="6" customWidth="1"/>
    <col min="14601" max="14601" width="13" style="6" customWidth="1"/>
    <col min="14602" max="14602" width="12.85546875" style="6" customWidth="1"/>
    <col min="14603" max="14603" width="14.42578125" style="6" customWidth="1"/>
    <col min="14604" max="14604" width="8.85546875" style="6" customWidth="1"/>
    <col min="14605" max="14605" width="13.140625" style="6" customWidth="1"/>
    <col min="14606" max="14606" width="12.28515625" style="6" customWidth="1"/>
    <col min="14607" max="14607" width="11.7109375" style="6" customWidth="1"/>
    <col min="14608" max="14608" width="8.28515625" style="6" customWidth="1"/>
    <col min="14609" max="14609" width="7.85546875" style="6" customWidth="1"/>
    <col min="14610" max="14848" width="8.85546875" style="6"/>
    <col min="14849" max="14849" width="4.28515625" style="6" customWidth="1"/>
    <col min="14850" max="14850" width="20.42578125" style="6" customWidth="1"/>
    <col min="14851" max="14851" width="21" style="6" customWidth="1"/>
    <col min="14852" max="14852" width="16.42578125" style="6" customWidth="1"/>
    <col min="14853" max="14853" width="9" style="6" customWidth="1"/>
    <col min="14854" max="14854" width="16.7109375" style="6" customWidth="1"/>
    <col min="14855" max="14855" width="8.140625" style="6" customWidth="1"/>
    <col min="14856" max="14856" width="13.140625" style="6" customWidth="1"/>
    <col min="14857" max="14857" width="13" style="6" customWidth="1"/>
    <col min="14858" max="14858" width="12.85546875" style="6" customWidth="1"/>
    <col min="14859" max="14859" width="14.42578125" style="6" customWidth="1"/>
    <col min="14860" max="14860" width="8.85546875" style="6" customWidth="1"/>
    <col min="14861" max="14861" width="13.140625" style="6" customWidth="1"/>
    <col min="14862" max="14862" width="12.28515625" style="6" customWidth="1"/>
    <col min="14863" max="14863" width="11.7109375" style="6" customWidth="1"/>
    <col min="14864" max="14864" width="8.28515625" style="6" customWidth="1"/>
    <col min="14865" max="14865" width="7.85546875" style="6" customWidth="1"/>
    <col min="14866" max="15104" width="8.85546875" style="6"/>
    <col min="15105" max="15105" width="4.28515625" style="6" customWidth="1"/>
    <col min="15106" max="15106" width="20.42578125" style="6" customWidth="1"/>
    <col min="15107" max="15107" width="21" style="6" customWidth="1"/>
    <col min="15108" max="15108" width="16.42578125" style="6" customWidth="1"/>
    <col min="15109" max="15109" width="9" style="6" customWidth="1"/>
    <col min="15110" max="15110" width="16.7109375" style="6" customWidth="1"/>
    <col min="15111" max="15111" width="8.140625" style="6" customWidth="1"/>
    <col min="15112" max="15112" width="13.140625" style="6" customWidth="1"/>
    <col min="15113" max="15113" width="13" style="6" customWidth="1"/>
    <col min="15114" max="15114" width="12.85546875" style="6" customWidth="1"/>
    <col min="15115" max="15115" width="14.42578125" style="6" customWidth="1"/>
    <col min="15116" max="15116" width="8.85546875" style="6" customWidth="1"/>
    <col min="15117" max="15117" width="13.140625" style="6" customWidth="1"/>
    <col min="15118" max="15118" width="12.28515625" style="6" customWidth="1"/>
    <col min="15119" max="15119" width="11.7109375" style="6" customWidth="1"/>
    <col min="15120" max="15120" width="8.28515625" style="6" customWidth="1"/>
    <col min="15121" max="15121" width="7.85546875" style="6" customWidth="1"/>
    <col min="15122" max="15360" width="8.85546875" style="6"/>
    <col min="15361" max="15361" width="4.28515625" style="6" customWidth="1"/>
    <col min="15362" max="15362" width="20.42578125" style="6" customWidth="1"/>
    <col min="15363" max="15363" width="21" style="6" customWidth="1"/>
    <col min="15364" max="15364" width="16.42578125" style="6" customWidth="1"/>
    <col min="15365" max="15365" width="9" style="6" customWidth="1"/>
    <col min="15366" max="15366" width="16.7109375" style="6" customWidth="1"/>
    <col min="15367" max="15367" width="8.140625" style="6" customWidth="1"/>
    <col min="15368" max="15368" width="13.140625" style="6" customWidth="1"/>
    <col min="15369" max="15369" width="13" style="6" customWidth="1"/>
    <col min="15370" max="15370" width="12.85546875" style="6" customWidth="1"/>
    <col min="15371" max="15371" width="14.42578125" style="6" customWidth="1"/>
    <col min="15372" max="15372" width="8.85546875" style="6" customWidth="1"/>
    <col min="15373" max="15373" width="13.140625" style="6" customWidth="1"/>
    <col min="15374" max="15374" width="12.28515625" style="6" customWidth="1"/>
    <col min="15375" max="15375" width="11.7109375" style="6" customWidth="1"/>
    <col min="15376" max="15376" width="8.28515625" style="6" customWidth="1"/>
    <col min="15377" max="15377" width="7.85546875" style="6" customWidth="1"/>
    <col min="15378" max="15616" width="8.85546875" style="6"/>
    <col min="15617" max="15617" width="4.28515625" style="6" customWidth="1"/>
    <col min="15618" max="15618" width="20.42578125" style="6" customWidth="1"/>
    <col min="15619" max="15619" width="21" style="6" customWidth="1"/>
    <col min="15620" max="15620" width="16.42578125" style="6" customWidth="1"/>
    <col min="15621" max="15621" width="9" style="6" customWidth="1"/>
    <col min="15622" max="15622" width="16.7109375" style="6" customWidth="1"/>
    <col min="15623" max="15623" width="8.140625" style="6" customWidth="1"/>
    <col min="15624" max="15624" width="13.140625" style="6" customWidth="1"/>
    <col min="15625" max="15625" width="13" style="6" customWidth="1"/>
    <col min="15626" max="15626" width="12.85546875" style="6" customWidth="1"/>
    <col min="15627" max="15627" width="14.42578125" style="6" customWidth="1"/>
    <col min="15628" max="15628" width="8.85546875" style="6" customWidth="1"/>
    <col min="15629" max="15629" width="13.140625" style="6" customWidth="1"/>
    <col min="15630" max="15630" width="12.28515625" style="6" customWidth="1"/>
    <col min="15631" max="15631" width="11.7109375" style="6" customWidth="1"/>
    <col min="15632" max="15632" width="8.28515625" style="6" customWidth="1"/>
    <col min="15633" max="15633" width="7.85546875" style="6" customWidth="1"/>
    <col min="15634" max="15872" width="8.85546875" style="6"/>
    <col min="15873" max="15873" width="4.28515625" style="6" customWidth="1"/>
    <col min="15874" max="15874" width="20.42578125" style="6" customWidth="1"/>
    <col min="15875" max="15875" width="21" style="6" customWidth="1"/>
    <col min="15876" max="15876" width="16.42578125" style="6" customWidth="1"/>
    <col min="15877" max="15877" width="9" style="6" customWidth="1"/>
    <col min="15878" max="15878" width="16.7109375" style="6" customWidth="1"/>
    <col min="15879" max="15879" width="8.140625" style="6" customWidth="1"/>
    <col min="15880" max="15880" width="13.140625" style="6" customWidth="1"/>
    <col min="15881" max="15881" width="13" style="6" customWidth="1"/>
    <col min="15882" max="15882" width="12.85546875" style="6" customWidth="1"/>
    <col min="15883" max="15883" width="14.42578125" style="6" customWidth="1"/>
    <col min="15884" max="15884" width="8.85546875" style="6" customWidth="1"/>
    <col min="15885" max="15885" width="13.140625" style="6" customWidth="1"/>
    <col min="15886" max="15886" width="12.28515625" style="6" customWidth="1"/>
    <col min="15887" max="15887" width="11.7109375" style="6" customWidth="1"/>
    <col min="15888" max="15888" width="8.28515625" style="6" customWidth="1"/>
    <col min="15889" max="15889" width="7.85546875" style="6" customWidth="1"/>
    <col min="15890" max="16128" width="8.85546875" style="6"/>
    <col min="16129" max="16129" width="4.28515625" style="6" customWidth="1"/>
    <col min="16130" max="16130" width="20.42578125" style="6" customWidth="1"/>
    <col min="16131" max="16131" width="21" style="6" customWidth="1"/>
    <col min="16132" max="16132" width="16.42578125" style="6" customWidth="1"/>
    <col min="16133" max="16133" width="9" style="6" customWidth="1"/>
    <col min="16134" max="16134" width="16.7109375" style="6" customWidth="1"/>
    <col min="16135" max="16135" width="8.140625" style="6" customWidth="1"/>
    <col min="16136" max="16136" width="13.140625" style="6" customWidth="1"/>
    <col min="16137" max="16137" width="13" style="6" customWidth="1"/>
    <col min="16138" max="16138" width="12.85546875" style="6" customWidth="1"/>
    <col min="16139" max="16139" width="14.42578125" style="6" customWidth="1"/>
    <col min="16140" max="16140" width="8.85546875" style="6" customWidth="1"/>
    <col min="16141" max="16141" width="13.140625" style="6" customWidth="1"/>
    <col min="16142" max="16142" width="12.28515625" style="6" customWidth="1"/>
    <col min="16143" max="16143" width="11.7109375" style="6" customWidth="1"/>
    <col min="16144" max="16144" width="8.28515625" style="6" customWidth="1"/>
    <col min="16145" max="16145" width="7.85546875" style="6" customWidth="1"/>
    <col min="16146" max="16384" width="9.140625" style="6"/>
  </cols>
  <sheetData>
    <row r="1" spans="1:14" ht="12" customHeight="1" thickBot="1"/>
    <row r="2" spans="1:14" ht="18" customHeight="1">
      <c r="A2" s="185" t="s">
        <v>126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  <c r="M2" s="6"/>
    </row>
    <row r="3" spans="1:14" ht="24.75" customHeight="1">
      <c r="A3" s="93"/>
      <c r="B3" s="94"/>
      <c r="C3" s="94"/>
      <c r="D3" s="190" t="s">
        <v>121</v>
      </c>
      <c r="E3" s="191"/>
      <c r="F3" s="192"/>
      <c r="G3" s="190" t="s">
        <v>123</v>
      </c>
      <c r="H3" s="191"/>
      <c r="I3" s="192"/>
      <c r="J3" s="188" t="s">
        <v>111</v>
      </c>
      <c r="K3" s="189"/>
      <c r="M3" s="6"/>
    </row>
    <row r="4" spans="1:14" ht="26.25" customHeight="1">
      <c r="A4" s="60" t="s">
        <v>3</v>
      </c>
      <c r="B4" s="52" t="s">
        <v>4</v>
      </c>
      <c r="C4" s="52" t="s">
        <v>5</v>
      </c>
      <c r="D4" s="53" t="s">
        <v>103</v>
      </c>
      <c r="E4" s="54" t="s">
        <v>110</v>
      </c>
      <c r="F4" s="54" t="s">
        <v>6</v>
      </c>
      <c r="G4" s="53" t="s">
        <v>103</v>
      </c>
      <c r="H4" s="54" t="s">
        <v>110</v>
      </c>
      <c r="I4" s="54" t="s">
        <v>6</v>
      </c>
      <c r="J4" s="117" t="s">
        <v>103</v>
      </c>
      <c r="K4" s="116" t="s">
        <v>6</v>
      </c>
      <c r="L4" s="9"/>
      <c r="M4" s="6"/>
    </row>
    <row r="5" spans="1:14" ht="12.95" customHeight="1">
      <c r="A5" s="61"/>
      <c r="B5" s="55"/>
      <c r="C5" s="55" t="s">
        <v>0</v>
      </c>
      <c r="D5" s="56" t="s">
        <v>7</v>
      </c>
      <c r="E5" s="56"/>
      <c r="F5" s="56" t="s">
        <v>7</v>
      </c>
      <c r="G5" s="56" t="s">
        <v>7</v>
      </c>
      <c r="H5" s="56"/>
      <c r="I5" s="56" t="s">
        <v>7</v>
      </c>
      <c r="J5" s="158"/>
      <c r="K5" s="159"/>
      <c r="L5" s="10"/>
      <c r="M5" s="6"/>
    </row>
    <row r="6" spans="1:14" ht="12.95" customHeight="1">
      <c r="A6" s="133">
        <v>1</v>
      </c>
      <c r="B6" s="134" t="s">
        <v>8</v>
      </c>
      <c r="C6" s="134" t="s">
        <v>9</v>
      </c>
      <c r="D6" s="101">
        <v>7027397330.8199997</v>
      </c>
      <c r="E6" s="119">
        <f>(D6/$D$17)</f>
        <v>0.55459309121605693</v>
      </c>
      <c r="F6" s="101">
        <v>6788.01</v>
      </c>
      <c r="G6" s="101">
        <v>7192250613.3699999</v>
      </c>
      <c r="H6" s="119">
        <f>(G6/$G$17)</f>
        <v>0.5567551589628591</v>
      </c>
      <c r="I6" s="101">
        <v>6957.84</v>
      </c>
      <c r="J6" s="160">
        <f>((G6-D6)/D6)</f>
        <v>2.3458654006513119E-2</v>
      </c>
      <c r="K6" s="161">
        <f>((I6-F6)/F6)</f>
        <v>2.5019114585865358E-2</v>
      </c>
      <c r="L6" s="11"/>
      <c r="M6" s="6"/>
      <c r="N6" s="12"/>
    </row>
    <row r="7" spans="1:14" ht="12.95" customHeight="1">
      <c r="A7" s="133">
        <v>2</v>
      </c>
      <c r="B7" s="102" t="s">
        <v>14</v>
      </c>
      <c r="C7" s="134" t="s">
        <v>82</v>
      </c>
      <c r="D7" s="103">
        <v>434351140.95999998</v>
      </c>
      <c r="E7" s="119">
        <f t="shared" ref="E7:E16" si="0">(D7/$D$17)</f>
        <v>3.4278429210451281E-2</v>
      </c>
      <c r="F7" s="102">
        <v>0.85</v>
      </c>
      <c r="G7" s="103">
        <v>441157990.81</v>
      </c>
      <c r="H7" s="119">
        <f t="shared" ref="H7:H16" si="1">(G7/$G$17)</f>
        <v>3.4150226473555929E-2</v>
      </c>
      <c r="I7" s="102">
        <v>0.86</v>
      </c>
      <c r="J7" s="160">
        <f t="shared" ref="J7:J71" si="2">((G7-D7)/D7)</f>
        <v>1.5671306480179999E-2</v>
      </c>
      <c r="K7" s="161">
        <f t="shared" ref="K7:K70" si="3">((I7-F7)/F7)</f>
        <v>1.1764705882352951E-2</v>
      </c>
      <c r="L7" s="11"/>
      <c r="M7" s="6"/>
      <c r="N7" s="12"/>
    </row>
    <row r="8" spans="1:14" ht="12.95" customHeight="1">
      <c r="A8" s="135">
        <v>3</v>
      </c>
      <c r="B8" s="118" t="s">
        <v>100</v>
      </c>
      <c r="C8" s="136" t="s">
        <v>15</v>
      </c>
      <c r="D8" s="104">
        <v>149732909.53999999</v>
      </c>
      <c r="E8" s="119">
        <f t="shared" si="0"/>
        <v>1.1816727196336441E-2</v>
      </c>
      <c r="F8" s="102">
        <v>99.51</v>
      </c>
      <c r="G8" s="104">
        <v>150854212.03999999</v>
      </c>
      <c r="H8" s="119">
        <f t="shared" si="1"/>
        <v>1.1677688295290539E-2</v>
      </c>
      <c r="I8" s="102">
        <v>100.12</v>
      </c>
      <c r="J8" s="160">
        <f t="shared" si="2"/>
        <v>7.4886843743622884E-3</v>
      </c>
      <c r="K8" s="161">
        <f t="shared" si="3"/>
        <v>6.1300371821927388E-3</v>
      </c>
      <c r="L8" s="11"/>
      <c r="M8" s="6"/>
      <c r="N8" s="12"/>
    </row>
    <row r="9" spans="1:14" ht="12.95" customHeight="1">
      <c r="A9" s="133">
        <v>4</v>
      </c>
      <c r="B9" s="134" t="s">
        <v>16</v>
      </c>
      <c r="C9" s="134" t="s">
        <v>17</v>
      </c>
      <c r="D9" s="105">
        <v>157321027</v>
      </c>
      <c r="E9" s="119">
        <f t="shared" si="0"/>
        <v>1.2415571593563785E-2</v>
      </c>
      <c r="F9" s="127">
        <v>8.8800000000000008</v>
      </c>
      <c r="G9" s="105">
        <v>159835673</v>
      </c>
      <c r="H9" s="119">
        <f t="shared" si="1"/>
        <v>1.2372946983191083E-2</v>
      </c>
      <c r="I9" s="127">
        <v>9.02</v>
      </c>
      <c r="J9" s="160">
        <f t="shared" si="2"/>
        <v>1.5984169744836459E-2</v>
      </c>
      <c r="K9" s="161">
        <f t="shared" si="3"/>
        <v>1.5765765765765629E-2</v>
      </c>
      <c r="L9" s="91"/>
      <c r="M9" s="6"/>
      <c r="N9" s="12"/>
    </row>
    <row r="10" spans="1:14" ht="12.95" customHeight="1">
      <c r="A10" s="133">
        <v>5</v>
      </c>
      <c r="B10" s="134" t="s">
        <v>76</v>
      </c>
      <c r="C10" s="134" t="s">
        <v>18</v>
      </c>
      <c r="D10" s="104">
        <v>1081127426.0799999</v>
      </c>
      <c r="E10" s="119">
        <f t="shared" si="0"/>
        <v>8.5321175536577046E-2</v>
      </c>
      <c r="F10" s="102">
        <v>0.65</v>
      </c>
      <c r="G10" s="104">
        <v>1088067207.7</v>
      </c>
      <c r="H10" s="119">
        <f t="shared" si="1"/>
        <v>8.4227742295181263E-2</v>
      </c>
      <c r="I10" s="102">
        <v>0.65429999999999999</v>
      </c>
      <c r="J10" s="160">
        <f t="shared" si="2"/>
        <v>6.419022820614859E-3</v>
      </c>
      <c r="K10" s="161">
        <f t="shared" si="3"/>
        <v>6.6153846153845699E-3</v>
      </c>
      <c r="L10" s="11"/>
      <c r="M10" s="6"/>
      <c r="N10" s="12"/>
    </row>
    <row r="11" spans="1:14" ht="12.95" customHeight="1">
      <c r="A11" s="133">
        <v>6</v>
      </c>
      <c r="B11" s="134" t="s">
        <v>10</v>
      </c>
      <c r="C11" s="134" t="s">
        <v>19</v>
      </c>
      <c r="D11" s="106">
        <v>2532684275.4000001</v>
      </c>
      <c r="E11" s="119">
        <f t="shared" si="0"/>
        <v>0.19987616115118495</v>
      </c>
      <c r="F11" s="128">
        <v>11.541499999999999</v>
      </c>
      <c r="G11" s="193">
        <v>2581119191.1900001</v>
      </c>
      <c r="H11" s="119">
        <f t="shared" si="1"/>
        <v>0.19980552720474934</v>
      </c>
      <c r="I11" s="128">
        <v>11.766999999999999</v>
      </c>
      <c r="J11" s="160">
        <f t="shared" si="2"/>
        <v>1.9123945396766987E-2</v>
      </c>
      <c r="K11" s="161">
        <f t="shared" si="3"/>
        <v>1.9538188277087056E-2</v>
      </c>
      <c r="L11" s="92"/>
      <c r="M11" s="6"/>
      <c r="N11" s="12"/>
    </row>
    <row r="12" spans="1:14" ht="12.95" customHeight="1">
      <c r="A12" s="133">
        <v>7</v>
      </c>
      <c r="B12" s="134" t="s">
        <v>16</v>
      </c>
      <c r="C12" s="134" t="s">
        <v>50</v>
      </c>
      <c r="D12" s="105">
        <v>112738870</v>
      </c>
      <c r="E12" s="119">
        <f t="shared" si="0"/>
        <v>8.8972055328781982E-3</v>
      </c>
      <c r="F12" s="107">
        <v>1.92</v>
      </c>
      <c r="G12" s="105">
        <v>114475745</v>
      </c>
      <c r="H12" s="119">
        <f t="shared" si="1"/>
        <v>8.8616157905269475E-3</v>
      </c>
      <c r="I12" s="107">
        <v>1.95</v>
      </c>
      <c r="J12" s="160">
        <f t="shared" si="2"/>
        <v>1.5406177124180862E-2</v>
      </c>
      <c r="K12" s="161">
        <f t="shared" si="3"/>
        <v>1.5625000000000014E-2</v>
      </c>
      <c r="L12" s="11"/>
      <c r="M12" s="6"/>
      <c r="N12" s="12"/>
    </row>
    <row r="13" spans="1:14" ht="12.95" customHeight="1">
      <c r="A13" s="133">
        <v>8</v>
      </c>
      <c r="B13" s="134" t="s">
        <v>8</v>
      </c>
      <c r="C13" s="134" t="s">
        <v>51</v>
      </c>
      <c r="D13" s="107">
        <v>845505178.41999996</v>
      </c>
      <c r="E13" s="119">
        <f t="shared" si="0"/>
        <v>6.6726173071590941E-2</v>
      </c>
      <c r="F13" s="107">
        <v>1664.52</v>
      </c>
      <c r="G13" s="107">
        <v>854089867.80999994</v>
      </c>
      <c r="H13" s="119">
        <f t="shared" si="1"/>
        <v>6.6115457550541989E-2</v>
      </c>
      <c r="I13" s="107">
        <v>1682.22</v>
      </c>
      <c r="J13" s="160">
        <f t="shared" si="2"/>
        <v>1.0153325620124812E-2</v>
      </c>
      <c r="K13" s="161">
        <f t="shared" si="3"/>
        <v>1.0633696200706538E-2</v>
      </c>
      <c r="L13" s="11"/>
      <c r="M13" s="6"/>
      <c r="N13" s="12"/>
    </row>
    <row r="14" spans="1:14" ht="12.95" customHeight="1">
      <c r="A14" s="108">
        <v>9</v>
      </c>
      <c r="B14" s="109" t="s">
        <v>25</v>
      </c>
      <c r="C14" s="110" t="s">
        <v>26</v>
      </c>
      <c r="D14" s="111">
        <v>0</v>
      </c>
      <c r="E14" s="119">
        <f t="shared" si="0"/>
        <v>0</v>
      </c>
      <c r="F14" s="129">
        <v>0</v>
      </c>
      <c r="G14" s="111">
        <v>0</v>
      </c>
      <c r="H14" s="119">
        <f t="shared" si="1"/>
        <v>0</v>
      </c>
      <c r="I14" s="129">
        <v>0</v>
      </c>
      <c r="J14" s="160" t="e">
        <f t="shared" si="2"/>
        <v>#DIV/0!</v>
      </c>
      <c r="K14" s="161" t="e">
        <f t="shared" si="3"/>
        <v>#DIV/0!</v>
      </c>
      <c r="L14" s="11"/>
      <c r="M14" s="6"/>
      <c r="N14" s="12"/>
    </row>
    <row r="15" spans="1:14" ht="12.95" customHeight="1">
      <c r="A15" s="133">
        <v>10</v>
      </c>
      <c r="B15" s="134" t="s">
        <v>21</v>
      </c>
      <c r="C15" s="134" t="s">
        <v>96</v>
      </c>
      <c r="D15" s="106">
        <v>130639960.33</v>
      </c>
      <c r="E15" s="119">
        <f t="shared" si="0"/>
        <v>1.0309936385410499E-2</v>
      </c>
      <c r="F15" s="128">
        <v>100.49</v>
      </c>
      <c r="G15" s="106">
        <v>132358048.59</v>
      </c>
      <c r="H15" s="119">
        <f t="shared" si="1"/>
        <v>1.0245892467338624E-2</v>
      </c>
      <c r="I15" s="128">
        <v>102.52</v>
      </c>
      <c r="J15" s="160">
        <f t="shared" si="2"/>
        <v>1.3151322578941917E-2</v>
      </c>
      <c r="K15" s="161">
        <f t="shared" si="3"/>
        <v>2.0201015026370797E-2</v>
      </c>
      <c r="L15" s="11"/>
      <c r="M15" s="6"/>
      <c r="N15" s="12"/>
    </row>
    <row r="16" spans="1:14" ht="12.95" customHeight="1">
      <c r="A16" s="133">
        <v>11</v>
      </c>
      <c r="B16" s="134" t="s">
        <v>98</v>
      </c>
      <c r="C16" s="134" t="s">
        <v>97</v>
      </c>
      <c r="D16" s="153">
        <v>199769234.25999999</v>
      </c>
      <c r="E16" s="119">
        <f t="shared" si="0"/>
        <v>1.5765529105949996E-2</v>
      </c>
      <c r="F16" s="153">
        <v>9.3056000000000001</v>
      </c>
      <c r="G16" s="153">
        <v>203948557.05000001</v>
      </c>
      <c r="H16" s="119">
        <f t="shared" si="1"/>
        <v>1.5787743976765262E-2</v>
      </c>
      <c r="I16" s="153">
        <v>9.5</v>
      </c>
      <c r="J16" s="160">
        <f t="shared" si="2"/>
        <v>2.0920752915139205E-2</v>
      </c>
      <c r="K16" s="161">
        <f t="shared" si="3"/>
        <v>2.0890646492434654E-2</v>
      </c>
      <c r="L16" s="91"/>
      <c r="M16" s="92"/>
      <c r="N16" s="12"/>
    </row>
    <row r="17" spans="1:14" ht="12.95" customHeight="1">
      <c r="A17" s="65"/>
      <c r="B17" s="66"/>
      <c r="C17" s="67" t="s">
        <v>77</v>
      </c>
      <c r="D17" s="68">
        <f>SUM(D6:D16)</f>
        <v>12671267352.809999</v>
      </c>
      <c r="E17" s="120">
        <f>(D17/$D$77)</f>
        <v>4.4792087767808637E-2</v>
      </c>
      <c r="F17" s="68"/>
      <c r="G17" s="68">
        <f>SUM(G6:G16)</f>
        <v>12918157106.559999</v>
      </c>
      <c r="H17" s="120">
        <f>(G17/$G$77)</f>
        <v>4.5618815602594669E-2</v>
      </c>
      <c r="I17" s="130"/>
      <c r="J17" s="160">
        <f t="shared" si="2"/>
        <v>1.9484219445125146E-2</v>
      </c>
      <c r="K17" s="161"/>
      <c r="L17" s="11"/>
      <c r="M17" s="92"/>
    </row>
    <row r="18" spans="1:14" ht="12.95" customHeight="1">
      <c r="A18" s="62"/>
      <c r="B18" s="28"/>
      <c r="C18" s="28" t="s">
        <v>80</v>
      </c>
      <c r="D18" s="29"/>
      <c r="E18" s="124"/>
      <c r="F18" s="58"/>
      <c r="G18" s="29"/>
      <c r="H18" s="124"/>
      <c r="I18" s="58"/>
      <c r="J18" s="160"/>
      <c r="K18" s="161"/>
      <c r="L18" s="11"/>
      <c r="M18" s="6"/>
    </row>
    <row r="19" spans="1:14" ht="12.95" customHeight="1">
      <c r="A19" s="133">
        <v>12</v>
      </c>
      <c r="B19" s="134" t="s">
        <v>8</v>
      </c>
      <c r="C19" s="134" t="s">
        <v>68</v>
      </c>
      <c r="D19" s="103">
        <v>62198523505.5</v>
      </c>
      <c r="E19" s="119">
        <f>(D19/$D$25)</f>
        <v>0.36996321534913296</v>
      </c>
      <c r="F19" s="101">
        <v>100</v>
      </c>
      <c r="G19" s="103">
        <v>62088879596.260002</v>
      </c>
      <c r="H19" s="119">
        <f>(G19/$G$25)</f>
        <v>0.37011849075053277</v>
      </c>
      <c r="I19" s="101">
        <v>100</v>
      </c>
      <c r="J19" s="160">
        <f t="shared" si="2"/>
        <v>-1.7628056593707152E-3</v>
      </c>
      <c r="K19" s="161">
        <f t="shared" si="3"/>
        <v>0</v>
      </c>
      <c r="L19" s="11"/>
      <c r="M19" s="6"/>
      <c r="N19" s="12"/>
    </row>
    <row r="20" spans="1:14" ht="12.95" customHeight="1">
      <c r="A20" s="133">
        <v>13</v>
      </c>
      <c r="B20" s="134" t="s">
        <v>29</v>
      </c>
      <c r="C20" s="134" t="s">
        <v>30</v>
      </c>
      <c r="D20" s="106">
        <v>89722148100.990005</v>
      </c>
      <c r="E20" s="119">
        <f t="shared" ref="E20:E24" si="4">(D20/$D$25)</f>
        <v>0.53367656543387476</v>
      </c>
      <c r="F20" s="101">
        <v>100</v>
      </c>
      <c r="G20" s="106">
        <v>89672787900</v>
      </c>
      <c r="H20" s="119">
        <f t="shared" ref="H20:H23" si="5">(G20/$G$25)</f>
        <v>0.53454913560623907</v>
      </c>
      <c r="I20" s="101">
        <v>100</v>
      </c>
      <c r="J20" s="160">
        <f t="shared" si="2"/>
        <v>-5.5014510948229122E-4</v>
      </c>
      <c r="K20" s="161">
        <f t="shared" si="3"/>
        <v>0</v>
      </c>
      <c r="L20" s="11"/>
      <c r="M20" s="6"/>
      <c r="N20" s="12"/>
    </row>
    <row r="21" spans="1:14" ht="12.95" customHeight="1">
      <c r="A21" s="133">
        <v>14</v>
      </c>
      <c r="B21" s="134" t="s">
        <v>76</v>
      </c>
      <c r="C21" s="134" t="s">
        <v>31</v>
      </c>
      <c r="D21" s="104">
        <v>408457088.87</v>
      </c>
      <c r="E21" s="119">
        <f t="shared" si="4"/>
        <v>2.4295447771703013E-3</v>
      </c>
      <c r="F21" s="102">
        <v>1.2706</v>
      </c>
      <c r="G21" s="104">
        <v>408814167.50999999</v>
      </c>
      <c r="H21" s="119">
        <f t="shared" si="5"/>
        <v>2.4369852324626425E-3</v>
      </c>
      <c r="I21" s="102">
        <v>1.2737000000000001</v>
      </c>
      <c r="J21" s="160">
        <f t="shared" si="2"/>
        <v>8.7421335001883985E-4</v>
      </c>
      <c r="K21" s="161">
        <f t="shared" si="3"/>
        <v>2.4397922241461536E-3</v>
      </c>
      <c r="L21" s="11"/>
      <c r="M21" s="6"/>
      <c r="N21" s="12"/>
    </row>
    <row r="22" spans="1:14" ht="12.95" customHeight="1">
      <c r="A22" s="133">
        <v>15</v>
      </c>
      <c r="B22" s="134" t="s">
        <v>70</v>
      </c>
      <c r="C22" s="134" t="s">
        <v>71</v>
      </c>
      <c r="D22" s="106">
        <v>715717394.04999995</v>
      </c>
      <c r="E22" s="119">
        <f t="shared" si="4"/>
        <v>4.257160676179492E-3</v>
      </c>
      <c r="F22" s="101">
        <v>100</v>
      </c>
      <c r="G22" s="106">
        <v>720043394.04999995</v>
      </c>
      <c r="H22" s="119">
        <f t="shared" si="5"/>
        <v>4.2922561336850113E-3</v>
      </c>
      <c r="I22" s="101">
        <v>100</v>
      </c>
      <c r="J22" s="160">
        <f t="shared" si="2"/>
        <v>6.0442851270117179E-3</v>
      </c>
      <c r="K22" s="161">
        <f t="shared" si="3"/>
        <v>0</v>
      </c>
      <c r="L22" s="11"/>
      <c r="M22" s="97"/>
      <c r="N22" s="97"/>
    </row>
    <row r="23" spans="1:14" ht="12.95" customHeight="1">
      <c r="A23" s="133">
        <v>16</v>
      </c>
      <c r="B23" s="134" t="s">
        <v>10</v>
      </c>
      <c r="C23" s="134" t="s">
        <v>32</v>
      </c>
      <c r="D23" s="106">
        <v>14830489454.530001</v>
      </c>
      <c r="E23" s="119">
        <f t="shared" si="4"/>
        <v>8.8213276691594705E-2</v>
      </c>
      <c r="F23" s="107">
        <v>1</v>
      </c>
      <c r="G23" s="106">
        <v>14617269532.24</v>
      </c>
      <c r="H23" s="119">
        <f t="shared" si="5"/>
        <v>8.7135116197076617E-2</v>
      </c>
      <c r="I23" s="107">
        <v>1</v>
      </c>
      <c r="J23" s="160">
        <f t="shared" si="2"/>
        <v>-1.4377133198720728E-2</v>
      </c>
      <c r="K23" s="161">
        <f t="shared" si="3"/>
        <v>0</v>
      </c>
      <c r="L23" s="11"/>
      <c r="M23" s="6"/>
      <c r="N23" s="12"/>
    </row>
    <row r="24" spans="1:14" ht="12.95" customHeight="1">
      <c r="A24" s="133">
        <v>17</v>
      </c>
      <c r="B24" s="134" t="s">
        <v>98</v>
      </c>
      <c r="C24" s="134" t="s">
        <v>99</v>
      </c>
      <c r="D24" s="153">
        <v>245496271.19999999</v>
      </c>
      <c r="E24" s="119">
        <f t="shared" si="4"/>
        <v>1.4602370720479152E-3</v>
      </c>
      <c r="F24" s="107">
        <v>10</v>
      </c>
      <c r="G24" s="153">
        <v>246265657.93000001</v>
      </c>
      <c r="H24" s="119"/>
      <c r="I24" s="107">
        <v>10</v>
      </c>
      <c r="J24" s="160">
        <f t="shared" si="2"/>
        <v>3.1340057681496026E-3</v>
      </c>
      <c r="K24" s="161">
        <f t="shared" si="3"/>
        <v>0</v>
      </c>
      <c r="L24" s="11"/>
      <c r="M24" s="6"/>
      <c r="N24" s="12"/>
    </row>
    <row r="25" spans="1:14" ht="12.95" customHeight="1">
      <c r="A25" s="65"/>
      <c r="B25" s="69"/>
      <c r="C25" s="67" t="s">
        <v>77</v>
      </c>
      <c r="D25" s="70">
        <f>SUM(D19:D24)</f>
        <v>168120831815.13998</v>
      </c>
      <c r="E25" s="120">
        <f>(D25/$D$77)</f>
        <v>0.59429596460931533</v>
      </c>
      <c r="F25" s="71"/>
      <c r="G25" s="70">
        <f>SUM(G19:G24)</f>
        <v>167754060247.98999</v>
      </c>
      <c r="H25" s="120">
        <f>(G25/$G$77)</f>
        <v>0.59240195624757153</v>
      </c>
      <c r="I25" s="71"/>
      <c r="J25" s="160">
        <f t="shared" si="2"/>
        <v>-2.1815950063421266E-3</v>
      </c>
      <c r="K25" s="161"/>
      <c r="L25" s="11"/>
      <c r="M25" s="6"/>
    </row>
    <row r="26" spans="1:14" ht="12.95" customHeight="1">
      <c r="A26" s="62"/>
      <c r="B26" s="28"/>
      <c r="C26" s="28" t="s">
        <v>105</v>
      </c>
      <c r="D26" s="29"/>
      <c r="E26" s="124"/>
      <c r="F26" s="58"/>
      <c r="G26" s="29"/>
      <c r="H26" s="124"/>
      <c r="I26" s="58"/>
      <c r="J26" s="160"/>
      <c r="K26" s="161"/>
      <c r="L26" s="11"/>
      <c r="M26" s="6"/>
    </row>
    <row r="27" spans="1:14" ht="12.95" customHeight="1">
      <c r="A27" s="133">
        <v>18</v>
      </c>
      <c r="B27" s="134" t="s">
        <v>8</v>
      </c>
      <c r="C27" s="134" t="s">
        <v>33</v>
      </c>
      <c r="D27" s="103">
        <v>1214538526.99</v>
      </c>
      <c r="E27" s="119">
        <f>(D27/$D$33)</f>
        <v>0.15322400476409806</v>
      </c>
      <c r="F27" s="107">
        <v>146.43</v>
      </c>
      <c r="G27" s="103">
        <v>1210564037.75</v>
      </c>
      <c r="H27" s="119">
        <f>(G27/$G$33)</f>
        <v>0.15269472997448708</v>
      </c>
      <c r="I27" s="107">
        <v>146.16999999999999</v>
      </c>
      <c r="J27" s="160">
        <f t="shared" si="2"/>
        <v>-3.2724274707448073E-3</v>
      </c>
      <c r="K27" s="161">
        <f t="shared" si="3"/>
        <v>-1.7755924332446857E-3</v>
      </c>
      <c r="L27" s="11"/>
      <c r="M27" s="6"/>
    </row>
    <row r="28" spans="1:14" ht="12.95" customHeight="1">
      <c r="A28" s="133">
        <v>19</v>
      </c>
      <c r="B28" s="134" t="s">
        <v>76</v>
      </c>
      <c r="C28" s="134" t="s">
        <v>34</v>
      </c>
      <c r="D28" s="104">
        <v>692871041.99000001</v>
      </c>
      <c r="E28" s="119">
        <f t="shared" ref="E28:E32" si="6">(D28/$D$33)</f>
        <v>8.7411369404550354E-2</v>
      </c>
      <c r="F28" s="102">
        <v>1.4440999999999999</v>
      </c>
      <c r="G28" s="104">
        <v>695087284.73000002</v>
      </c>
      <c r="H28" s="119">
        <f t="shared" ref="H28:H32" si="7">(G28/$G$33)</f>
        <v>8.7674969634663411E-2</v>
      </c>
      <c r="I28" s="102">
        <v>1.4488000000000001</v>
      </c>
      <c r="J28" s="160">
        <f t="shared" si="2"/>
        <v>3.1986366952712043E-3</v>
      </c>
      <c r="K28" s="161">
        <f t="shared" si="3"/>
        <v>3.2546222560765519E-3</v>
      </c>
      <c r="L28" s="11"/>
      <c r="M28" s="6"/>
    </row>
    <row r="29" spans="1:14" ht="12.95" customHeight="1">
      <c r="A29" s="133">
        <v>20</v>
      </c>
      <c r="B29" s="134" t="s">
        <v>102</v>
      </c>
      <c r="C29" s="134" t="s">
        <v>35</v>
      </c>
      <c r="D29" s="103">
        <v>1161689400.0799999</v>
      </c>
      <c r="E29" s="119">
        <f t="shared" si="6"/>
        <v>0.14655665359039344</v>
      </c>
      <c r="F29" s="107">
        <v>2095.86</v>
      </c>
      <c r="G29" s="103">
        <v>1161689400.0799999</v>
      </c>
      <c r="H29" s="119">
        <f t="shared" si="7"/>
        <v>0.14652991806127977</v>
      </c>
      <c r="I29" s="107">
        <v>2099.9299999999998</v>
      </c>
      <c r="J29" s="160">
        <f t="shared" si="2"/>
        <v>0</v>
      </c>
      <c r="K29" s="161">
        <f t="shared" si="3"/>
        <v>1.9419236017671547E-3</v>
      </c>
      <c r="L29" s="11"/>
      <c r="M29" s="6"/>
    </row>
    <row r="30" spans="1:14" ht="12.95" customHeight="1">
      <c r="A30" s="133">
        <v>21</v>
      </c>
      <c r="B30" s="134" t="s">
        <v>29</v>
      </c>
      <c r="C30" s="134" t="s">
        <v>39</v>
      </c>
      <c r="D30" s="104">
        <v>4699729337.5200005</v>
      </c>
      <c r="E30" s="119">
        <f t="shared" si="6"/>
        <v>0.59290943382981298</v>
      </c>
      <c r="F30" s="104">
        <v>1078.54</v>
      </c>
      <c r="G30" s="106">
        <v>4695111941.1899996</v>
      </c>
      <c r="H30" s="119">
        <f t="shared" si="7"/>
        <v>0.59221885642042471</v>
      </c>
      <c r="I30" s="104">
        <v>1075.3499999999999</v>
      </c>
      <c r="J30" s="160">
        <f t="shared" si="2"/>
        <v>-9.8248132996472319E-4</v>
      </c>
      <c r="K30" s="161">
        <f t="shared" si="3"/>
        <v>-2.95770207873612E-3</v>
      </c>
      <c r="L30" s="11"/>
      <c r="M30" s="6"/>
    </row>
    <row r="31" spans="1:14" ht="12.95" customHeight="1">
      <c r="A31" s="133" t="s">
        <v>112</v>
      </c>
      <c r="B31" s="134" t="s">
        <v>29</v>
      </c>
      <c r="C31" s="134" t="s">
        <v>115</v>
      </c>
      <c r="D31" s="106">
        <v>56673758.859999999</v>
      </c>
      <c r="E31" s="119">
        <f t="shared" ref="E31" si="8">(D31/$D$33)</f>
        <v>7.1498598888295973E-3</v>
      </c>
      <c r="F31" s="106">
        <v>20432.29</v>
      </c>
      <c r="G31" s="104">
        <v>64411093.5</v>
      </c>
      <c r="H31" s="119">
        <f t="shared" ref="H31" si="9">(G31/$G$33)</f>
        <v>8.1245057862647883E-3</v>
      </c>
      <c r="I31" s="106">
        <v>20467.080000000002</v>
      </c>
      <c r="J31" s="160">
        <f t="shared" ref="J31" si="10">((G31-D31)/D31)</f>
        <v>0.13652411266938155</v>
      </c>
      <c r="K31" s="161">
        <f t="shared" ref="K31" si="11">((I31-F31)/F31)</f>
        <v>1.7026970545152243E-3</v>
      </c>
      <c r="L31" s="11"/>
      <c r="M31" s="6"/>
    </row>
    <row r="32" spans="1:14" ht="12.95" customHeight="1">
      <c r="A32" s="133" t="s">
        <v>113</v>
      </c>
      <c r="B32" s="134" t="s">
        <v>29</v>
      </c>
      <c r="C32" s="134" t="s">
        <v>114</v>
      </c>
      <c r="D32" s="106">
        <v>101053103.64</v>
      </c>
      <c r="E32" s="119">
        <f t="shared" si="6"/>
        <v>1.2748678522315614E-2</v>
      </c>
      <c r="F32" s="106">
        <v>20446.22</v>
      </c>
      <c r="G32" s="106">
        <v>101137673.79000001</v>
      </c>
      <c r="H32" s="119">
        <f t="shared" si="7"/>
        <v>1.2757020122880164E-2</v>
      </c>
      <c r="I32" s="106">
        <v>20473.05</v>
      </c>
      <c r="J32" s="160">
        <f t="shared" si="2"/>
        <v>8.3688819990413864E-4</v>
      </c>
      <c r="K32" s="161">
        <f t="shared" si="3"/>
        <v>1.31222299280738E-3</v>
      </c>
      <c r="L32" s="11"/>
      <c r="M32" s="6"/>
    </row>
    <row r="33" spans="1:14" ht="12.95" customHeight="1">
      <c r="A33" s="65"/>
      <c r="B33" s="69"/>
      <c r="C33" s="67" t="s">
        <v>77</v>
      </c>
      <c r="D33" s="70">
        <f>SUM(D27:D32)</f>
        <v>7926555169.0799999</v>
      </c>
      <c r="E33" s="120">
        <f>(D33/$D$77)</f>
        <v>2.8019845603768499E-2</v>
      </c>
      <c r="F33" s="71"/>
      <c r="G33" s="70">
        <f>SUM(G27:G32)</f>
        <v>7928001431.04</v>
      </c>
      <c r="H33" s="120">
        <f>(G33/$G$77)</f>
        <v>2.7996720615517359E-2</v>
      </c>
      <c r="I33" s="71"/>
      <c r="J33" s="160">
        <f t="shared" si="2"/>
        <v>1.8245781794866373E-4</v>
      </c>
      <c r="K33" s="161"/>
      <c r="L33" s="11"/>
      <c r="M33" s="6"/>
      <c r="N33" s="12"/>
    </row>
    <row r="34" spans="1:14" ht="12.95" customHeight="1">
      <c r="A34" s="62"/>
      <c r="B34" s="28"/>
      <c r="C34" s="28" t="s">
        <v>83</v>
      </c>
      <c r="D34" s="29"/>
      <c r="E34" s="124"/>
      <c r="F34" s="59"/>
      <c r="G34" s="29"/>
      <c r="H34" s="124"/>
      <c r="I34" s="59"/>
      <c r="J34" s="160"/>
      <c r="K34" s="161"/>
      <c r="L34" s="11"/>
      <c r="M34" s="6"/>
      <c r="N34" s="12"/>
    </row>
    <row r="35" spans="1:14" ht="12.95" customHeight="1">
      <c r="A35" s="133">
        <v>23</v>
      </c>
      <c r="B35" s="134" t="s">
        <v>12</v>
      </c>
      <c r="C35" s="102" t="s">
        <v>37</v>
      </c>
      <c r="D35" s="154">
        <v>1166043667.5401101</v>
      </c>
      <c r="E35" s="121">
        <f>(D35/$D$42)</f>
        <v>9.7495140407728637E-2</v>
      </c>
      <c r="F35" s="154">
        <v>1962.5801444900701</v>
      </c>
      <c r="G35" s="154">
        <v>1200290554.97084</v>
      </c>
      <c r="H35" s="121">
        <f>(G35/$G$42)</f>
        <v>9.9581415890930725E-2</v>
      </c>
      <c r="I35" s="154">
        <v>1965.4600365834999</v>
      </c>
      <c r="J35" s="160">
        <f t="shared" si="2"/>
        <v>2.937015858332066E-2</v>
      </c>
      <c r="K35" s="161">
        <f t="shared" si="3"/>
        <v>1.4674010136682028E-3</v>
      </c>
      <c r="L35" s="11"/>
      <c r="M35" s="6"/>
      <c r="N35" s="12"/>
    </row>
    <row r="36" spans="1:14" ht="12.95" customHeight="1">
      <c r="A36" s="133">
        <v>24</v>
      </c>
      <c r="B36" s="134" t="s">
        <v>87</v>
      </c>
      <c r="C36" s="134" t="s">
        <v>92</v>
      </c>
      <c r="D36" s="104">
        <v>3746779301.9299998</v>
      </c>
      <c r="E36" s="121">
        <f t="shared" ref="E36:E41" si="12">(D36/$D$42)</f>
        <v>0.3132753809203902</v>
      </c>
      <c r="F36" s="107">
        <v>1</v>
      </c>
      <c r="G36" s="104">
        <v>3766543814.0700002</v>
      </c>
      <c r="H36" s="121">
        <f t="shared" ref="H36:H41" si="13">(G36/$G$42)</f>
        <v>0.31248914228890962</v>
      </c>
      <c r="I36" s="107">
        <v>1</v>
      </c>
      <c r="J36" s="160">
        <f t="shared" si="2"/>
        <v>5.2750670768944054E-3</v>
      </c>
      <c r="K36" s="161">
        <f t="shared" si="3"/>
        <v>0</v>
      </c>
      <c r="L36" s="11"/>
      <c r="M36" s="6"/>
      <c r="N36" s="12"/>
    </row>
    <row r="37" spans="1:14" ht="12.95" customHeight="1">
      <c r="A37" s="133">
        <v>25</v>
      </c>
      <c r="B37" s="134" t="s">
        <v>22</v>
      </c>
      <c r="C37" s="134" t="s">
        <v>38</v>
      </c>
      <c r="D37" s="104">
        <v>728850592.71000004</v>
      </c>
      <c r="E37" s="121">
        <f t="shared" si="12"/>
        <v>6.0940591549564209E-2</v>
      </c>
      <c r="F37" s="102">
        <v>16.579699999999999</v>
      </c>
      <c r="G37" s="104">
        <v>730017037.65999997</v>
      </c>
      <c r="H37" s="121">
        <f t="shared" si="13"/>
        <v>6.0565443869923463E-2</v>
      </c>
      <c r="I37" s="102">
        <v>16.606300000000001</v>
      </c>
      <c r="J37" s="160">
        <f t="shared" si="2"/>
        <v>1.6003896569019343E-3</v>
      </c>
      <c r="K37" s="161">
        <f t="shared" si="3"/>
        <v>1.6043716110666633E-3</v>
      </c>
      <c r="L37" s="11"/>
      <c r="M37" s="6"/>
      <c r="N37" s="12"/>
    </row>
    <row r="38" spans="1:14" ht="12.95" customHeight="1">
      <c r="A38" s="108">
        <v>26</v>
      </c>
      <c r="B38" s="109" t="s">
        <v>25</v>
      </c>
      <c r="C38" s="110" t="s">
        <v>36</v>
      </c>
      <c r="D38" s="111">
        <v>0</v>
      </c>
      <c r="E38" s="121">
        <f t="shared" si="12"/>
        <v>0</v>
      </c>
      <c r="F38" s="129">
        <v>0</v>
      </c>
      <c r="G38" s="111">
        <v>0</v>
      </c>
      <c r="H38" s="121">
        <f t="shared" si="13"/>
        <v>0</v>
      </c>
      <c r="I38" s="129">
        <v>0</v>
      </c>
      <c r="J38" s="160" t="e">
        <f t="shared" si="2"/>
        <v>#DIV/0!</v>
      </c>
      <c r="K38" s="161" t="e">
        <f t="shared" si="3"/>
        <v>#DIV/0!</v>
      </c>
      <c r="L38" s="11"/>
      <c r="M38" s="6"/>
      <c r="N38" s="12"/>
    </row>
    <row r="39" spans="1:14" ht="12.95" customHeight="1">
      <c r="A39" s="133">
        <v>27</v>
      </c>
      <c r="B39" s="134" t="s">
        <v>8</v>
      </c>
      <c r="C39" s="134" t="s">
        <v>116</v>
      </c>
      <c r="D39" s="103">
        <v>4247016235.9899998</v>
      </c>
      <c r="E39" s="121">
        <f t="shared" si="12"/>
        <v>0.35510114738263443</v>
      </c>
      <c r="F39" s="107">
        <v>173.97</v>
      </c>
      <c r="G39" s="103">
        <v>4273281501.9899998</v>
      </c>
      <c r="H39" s="121">
        <f t="shared" si="13"/>
        <v>0.35453034326261557</v>
      </c>
      <c r="I39" s="107">
        <v>174.2</v>
      </c>
      <c r="J39" s="160">
        <f t="shared" si="2"/>
        <v>6.1844044243163677E-3</v>
      </c>
      <c r="K39" s="161">
        <f t="shared" si="3"/>
        <v>1.3220670230498924E-3</v>
      </c>
      <c r="L39" s="11"/>
      <c r="M39" s="6"/>
      <c r="N39" s="12"/>
    </row>
    <row r="40" spans="1:14" ht="12.95" customHeight="1">
      <c r="A40" s="133">
        <v>28</v>
      </c>
      <c r="B40" s="134" t="s">
        <v>40</v>
      </c>
      <c r="C40" s="134" t="s">
        <v>69</v>
      </c>
      <c r="D40" s="155">
        <v>1367150723</v>
      </c>
      <c r="E40" s="121">
        <f t="shared" si="12"/>
        <v>0.11431008581231178</v>
      </c>
      <c r="F40" s="128">
        <v>1.1599999999999999</v>
      </c>
      <c r="G40" s="155">
        <v>1383137966</v>
      </c>
      <c r="H40" s="121">
        <f t="shared" si="13"/>
        <v>0.11475124623481532</v>
      </c>
      <c r="I40" s="128">
        <v>1.17</v>
      </c>
      <c r="J40" s="160">
        <f t="shared" si="2"/>
        <v>1.1693840869950664E-2</v>
      </c>
      <c r="K40" s="161">
        <f t="shared" si="3"/>
        <v>8.6206896551724223E-3</v>
      </c>
      <c r="L40" s="11"/>
      <c r="M40" s="6"/>
    </row>
    <row r="41" spans="1:14" ht="12.95" customHeight="1">
      <c r="A41" s="133">
        <v>29</v>
      </c>
      <c r="B41" s="102" t="s">
        <v>14</v>
      </c>
      <c r="C41" s="134" t="s">
        <v>89</v>
      </c>
      <c r="D41" s="103">
        <v>704177820.90999997</v>
      </c>
      <c r="E41" s="121">
        <f t="shared" si="12"/>
        <v>5.8877653927370821E-2</v>
      </c>
      <c r="F41" s="107">
        <v>2.4</v>
      </c>
      <c r="G41" s="103">
        <v>700088120.38</v>
      </c>
      <c r="H41" s="121">
        <f t="shared" si="13"/>
        <v>5.8082408452805358E-2</v>
      </c>
      <c r="I41" s="107">
        <v>2.4</v>
      </c>
      <c r="J41" s="160">
        <f t="shared" si="2"/>
        <v>-5.8077667437961963E-3</v>
      </c>
      <c r="K41" s="161">
        <f t="shared" si="3"/>
        <v>0</v>
      </c>
      <c r="L41" s="11"/>
      <c r="M41" s="6"/>
    </row>
    <row r="42" spans="1:14" ht="12.95" customHeight="1">
      <c r="A42" s="65"/>
      <c r="B42" s="66"/>
      <c r="C42" s="67" t="s">
        <v>77</v>
      </c>
      <c r="D42" s="68">
        <f>SUM(D35:D41)</f>
        <v>11960018342.080109</v>
      </c>
      <c r="E42" s="120">
        <f>(D42/$D$77)</f>
        <v>4.2277869795261838E-2</v>
      </c>
      <c r="F42" s="68"/>
      <c r="G42" s="68">
        <f>SUM(G35:G41)</f>
        <v>12053358995.070839</v>
      </c>
      <c r="H42" s="120">
        <f>(G42/$G$77)</f>
        <v>4.2564891946451612E-2</v>
      </c>
      <c r="I42" s="72"/>
      <c r="J42" s="160">
        <f t="shared" si="2"/>
        <v>7.8043904550146627E-3</v>
      </c>
      <c r="K42" s="161"/>
      <c r="L42" s="11"/>
      <c r="M42" s="6"/>
    </row>
    <row r="43" spans="1:14" ht="12.95" customHeight="1">
      <c r="A43" s="62"/>
      <c r="B43" s="28"/>
      <c r="C43" s="28" t="s">
        <v>79</v>
      </c>
      <c r="D43" s="29"/>
      <c r="E43" s="124"/>
      <c r="F43" s="58"/>
      <c r="G43" s="29"/>
      <c r="H43" s="124"/>
      <c r="I43" s="58"/>
      <c r="J43" s="160"/>
      <c r="K43" s="161"/>
      <c r="L43" s="11"/>
      <c r="M43" s="6"/>
      <c r="N43" s="12"/>
    </row>
    <row r="44" spans="1:14" ht="12.95" customHeight="1">
      <c r="A44" s="133">
        <v>30</v>
      </c>
      <c r="B44" s="134" t="s">
        <v>40</v>
      </c>
      <c r="C44" s="134" t="s">
        <v>41</v>
      </c>
      <c r="D44" s="175">
        <v>2369570419</v>
      </c>
      <c r="E44" s="119">
        <f>(D44/$D$47)</f>
        <v>5.1854673992497248E-2</v>
      </c>
      <c r="F44" s="113">
        <v>100</v>
      </c>
      <c r="G44" s="175">
        <v>2380397977</v>
      </c>
      <c r="H44" s="119">
        <f>(G44/$G$47)</f>
        <v>5.207931339125068E-2</v>
      </c>
      <c r="I44" s="113">
        <v>100</v>
      </c>
      <c r="J44" s="160">
        <f t="shared" si="2"/>
        <v>4.5694181161197219E-3</v>
      </c>
      <c r="K44" s="161">
        <f t="shared" si="3"/>
        <v>0</v>
      </c>
      <c r="L44" s="11"/>
      <c r="M44" s="6"/>
      <c r="N44" s="12"/>
    </row>
    <row r="45" spans="1:14" ht="12.95" customHeight="1">
      <c r="A45" s="133">
        <v>31</v>
      </c>
      <c r="B45" s="102" t="s">
        <v>40</v>
      </c>
      <c r="C45" s="134" t="s">
        <v>42</v>
      </c>
      <c r="D45" s="104">
        <v>12153673145.35</v>
      </c>
      <c r="E45" s="119">
        <f>(D45/$D$47)</f>
        <v>0.26596582811388181</v>
      </c>
      <c r="F45" s="102">
        <v>45.22</v>
      </c>
      <c r="G45" s="194">
        <v>12153673145</v>
      </c>
      <c r="H45" s="119">
        <f t="shared" ref="H45:H46" si="14">(G45/$G$47)</f>
        <v>0.26590299550287438</v>
      </c>
      <c r="I45" s="102">
        <v>45.22</v>
      </c>
      <c r="J45" s="160">
        <f t="shared" si="2"/>
        <v>-2.8797909675860981E-11</v>
      </c>
      <c r="K45" s="161">
        <f t="shared" si="3"/>
        <v>0</v>
      </c>
      <c r="L45" s="11"/>
      <c r="M45" s="6"/>
      <c r="N45" s="12"/>
    </row>
    <row r="46" spans="1:14" ht="12.95" customHeight="1">
      <c r="A46" s="135">
        <v>32</v>
      </c>
      <c r="B46" s="118" t="s">
        <v>12</v>
      </c>
      <c r="C46" s="136" t="s">
        <v>43</v>
      </c>
      <c r="D46" s="112">
        <v>31173127400.06583</v>
      </c>
      <c r="E46" s="119">
        <f>(D46/$D$47)</f>
        <v>0.68217949789362087</v>
      </c>
      <c r="F46" s="112">
        <v>11.682900621569834</v>
      </c>
      <c r="G46" s="112">
        <v>31173097847.702789</v>
      </c>
      <c r="H46" s="119">
        <f t="shared" si="14"/>
        <v>0.68201769110587496</v>
      </c>
      <c r="I46" s="112">
        <v>11.682900621569834</v>
      </c>
      <c r="J46" s="160">
        <f t="shared" si="2"/>
        <v>-9.4800764330311196E-7</v>
      </c>
      <c r="K46" s="161">
        <f t="shared" si="3"/>
        <v>0</v>
      </c>
      <c r="L46" s="11"/>
      <c r="M46" s="6"/>
    </row>
    <row r="47" spans="1:14" ht="12.95" customHeight="1">
      <c r="A47" s="65"/>
      <c r="B47" s="69"/>
      <c r="C47" s="67" t="s">
        <v>77</v>
      </c>
      <c r="D47" s="68">
        <f>SUM(D44:D46)</f>
        <v>45696370964.415833</v>
      </c>
      <c r="E47" s="120">
        <f>(D47/$D$77)</f>
        <v>0.16153363368617951</v>
      </c>
      <c r="F47" s="72"/>
      <c r="G47" s="68">
        <f>SUM(G44:G46)</f>
        <v>45707168969.702789</v>
      </c>
      <c r="H47" s="120">
        <f>(G47/$G$77)</f>
        <v>0.16140900716300047</v>
      </c>
      <c r="I47" s="72"/>
      <c r="J47" s="160">
        <f t="shared" si="2"/>
        <v>2.3629896770938964E-4</v>
      </c>
      <c r="K47" s="161"/>
      <c r="L47" s="11"/>
      <c r="M47" s="6"/>
    </row>
    <row r="48" spans="1:14" ht="12.95" customHeight="1">
      <c r="A48" s="62"/>
      <c r="B48" s="28"/>
      <c r="C48" s="28" t="s">
        <v>106</v>
      </c>
      <c r="D48" s="29"/>
      <c r="E48" s="124"/>
      <c r="F48" s="58"/>
      <c r="G48" s="29"/>
      <c r="H48" s="124"/>
      <c r="I48" s="58"/>
      <c r="J48" s="160"/>
      <c r="K48" s="161"/>
      <c r="L48" s="11"/>
      <c r="M48" s="6"/>
      <c r="N48" s="12"/>
    </row>
    <row r="49" spans="1:14" ht="12.95" customHeight="1">
      <c r="A49" s="133">
        <v>33</v>
      </c>
      <c r="B49" s="134" t="s">
        <v>16</v>
      </c>
      <c r="C49" s="134" t="s">
        <v>44</v>
      </c>
      <c r="D49" s="105">
        <v>111993722</v>
      </c>
      <c r="E49" s="122">
        <f>(D49/$D$64)</f>
        <v>4.9727133918146772E-3</v>
      </c>
      <c r="F49" s="102">
        <v>79.16</v>
      </c>
      <c r="G49" s="105">
        <v>112784644</v>
      </c>
      <c r="H49" s="122">
        <f>(G49/$G$64)</f>
        <v>4.9493962089750083E-3</v>
      </c>
      <c r="I49" s="102">
        <v>79.72</v>
      </c>
      <c r="J49" s="160">
        <f t="shared" si="2"/>
        <v>7.0621994329289279E-3</v>
      </c>
      <c r="K49" s="161">
        <f t="shared" si="3"/>
        <v>7.0742799393633442E-3</v>
      </c>
      <c r="L49" s="11"/>
      <c r="M49" s="6"/>
      <c r="N49" s="12"/>
    </row>
    <row r="50" spans="1:14" ht="12.95" customHeight="1">
      <c r="A50" s="133">
        <v>34</v>
      </c>
      <c r="B50" s="134" t="s">
        <v>76</v>
      </c>
      <c r="C50" s="134" t="s">
        <v>45</v>
      </c>
      <c r="D50" s="104">
        <v>1161825809.5</v>
      </c>
      <c r="E50" s="122">
        <f t="shared" ref="E50:E63" si="15">(D50/$D$64)</f>
        <v>5.1587059155481757E-2</v>
      </c>
      <c r="F50" s="102">
        <v>1.2548999999999999</v>
      </c>
      <c r="G50" s="104">
        <v>1163823039.3399999</v>
      </c>
      <c r="H50" s="122">
        <f t="shared" ref="H50:H63" si="16">(G50/$G$64)</f>
        <v>5.1072744786312997E-2</v>
      </c>
      <c r="I50" s="102">
        <v>1.2571000000000001</v>
      </c>
      <c r="J50" s="160">
        <f t="shared" si="2"/>
        <v>1.7190441318044366E-3</v>
      </c>
      <c r="K50" s="161">
        <f t="shared" si="3"/>
        <v>1.7531277392622536E-3</v>
      </c>
      <c r="L50" s="11"/>
      <c r="M50" s="6"/>
      <c r="N50" s="12"/>
    </row>
    <row r="51" spans="1:14" ht="12.95" customHeight="1">
      <c r="A51" s="133">
        <v>35</v>
      </c>
      <c r="B51" s="134" t="s">
        <v>10</v>
      </c>
      <c r="C51" s="134" t="s">
        <v>11</v>
      </c>
      <c r="D51" s="106">
        <v>3899896037.1999998</v>
      </c>
      <c r="E51" s="122">
        <f t="shared" si="15"/>
        <v>0.17316207466405512</v>
      </c>
      <c r="F51" s="128">
        <v>275.2432</v>
      </c>
      <c r="G51" s="101">
        <v>3958317499.1500001</v>
      </c>
      <c r="H51" s="122">
        <f t="shared" si="16"/>
        <v>0.17370522200001309</v>
      </c>
      <c r="I51" s="128">
        <v>279.005</v>
      </c>
      <c r="J51" s="160">
        <f t="shared" si="2"/>
        <v>1.4980261369209477E-2</v>
      </c>
      <c r="K51" s="161">
        <f t="shared" si="3"/>
        <v>1.3667185964993845E-2</v>
      </c>
      <c r="L51" s="11"/>
      <c r="M51" s="6"/>
      <c r="N51" s="12"/>
    </row>
    <row r="52" spans="1:14" ht="12.95" customHeight="1">
      <c r="A52" s="133">
        <v>36</v>
      </c>
      <c r="B52" s="134" t="s">
        <v>22</v>
      </c>
      <c r="C52" s="134" t="s">
        <v>23</v>
      </c>
      <c r="D52" s="104">
        <v>2224100399.9499998</v>
      </c>
      <c r="E52" s="122">
        <f t="shared" si="15"/>
        <v>9.8753873396329697E-2</v>
      </c>
      <c r="F52" s="102">
        <v>8.8835999999999995</v>
      </c>
      <c r="G52" s="104">
        <v>2278559802.8600001</v>
      </c>
      <c r="H52" s="122">
        <f t="shared" si="16"/>
        <v>9.9991407076641795E-2</v>
      </c>
      <c r="I52" s="102">
        <v>9.1018000000000008</v>
      </c>
      <c r="J52" s="160">
        <f t="shared" si="2"/>
        <v>2.4486036201973899E-2</v>
      </c>
      <c r="K52" s="161">
        <f t="shared" si="3"/>
        <v>2.4562114458102718E-2</v>
      </c>
      <c r="L52" s="11"/>
      <c r="M52" s="6"/>
      <c r="N52" s="12"/>
    </row>
    <row r="53" spans="1:14" ht="12.95" customHeight="1">
      <c r="A53" s="108">
        <v>37</v>
      </c>
      <c r="B53" s="109" t="s">
        <v>46</v>
      </c>
      <c r="C53" s="149" t="s">
        <v>47</v>
      </c>
      <c r="D53" s="150">
        <v>0</v>
      </c>
      <c r="E53" s="168">
        <f t="shared" si="15"/>
        <v>0</v>
      </c>
      <c r="F53" s="151">
        <v>0</v>
      </c>
      <c r="G53" s="150">
        <v>0</v>
      </c>
      <c r="H53" s="168">
        <f t="shared" si="16"/>
        <v>0</v>
      </c>
      <c r="I53" s="151">
        <v>0</v>
      </c>
      <c r="J53" s="162" t="e">
        <f t="shared" si="2"/>
        <v>#DIV/0!</v>
      </c>
      <c r="K53" s="163" t="e">
        <f t="shared" si="3"/>
        <v>#DIV/0!</v>
      </c>
      <c r="L53" s="11"/>
      <c r="M53" s="6"/>
      <c r="N53" s="12"/>
    </row>
    <row r="54" spans="1:14" ht="12.95" customHeight="1">
      <c r="A54" s="133">
        <v>38</v>
      </c>
      <c r="B54" s="134" t="s">
        <v>48</v>
      </c>
      <c r="C54" s="102" t="s">
        <v>49</v>
      </c>
      <c r="D54" s="104">
        <v>4420129325.0500002</v>
      </c>
      <c r="E54" s="122">
        <f t="shared" si="15"/>
        <v>0.1962613251502518</v>
      </c>
      <c r="F54" s="102">
        <v>108.27</v>
      </c>
      <c r="G54" s="104">
        <v>4466230755.3900003</v>
      </c>
      <c r="H54" s="122">
        <f t="shared" si="16"/>
        <v>0.19599428419648027</v>
      </c>
      <c r="I54" s="102">
        <v>109.39</v>
      </c>
      <c r="J54" s="160">
        <f t="shared" si="2"/>
        <v>1.0429882691153761E-2</v>
      </c>
      <c r="K54" s="161">
        <f t="shared" si="3"/>
        <v>1.0344509097626346E-2</v>
      </c>
      <c r="L54" s="11"/>
      <c r="M54" s="6"/>
      <c r="N54" s="12"/>
    </row>
    <row r="55" spans="1:14" ht="12.95" customHeight="1">
      <c r="A55" s="133">
        <v>39</v>
      </c>
      <c r="B55" s="134" t="s">
        <v>27</v>
      </c>
      <c r="C55" s="182" t="s">
        <v>28</v>
      </c>
      <c r="D55" s="104">
        <v>3543767369.0100002</v>
      </c>
      <c r="E55" s="122">
        <f t="shared" si="15"/>
        <v>0.15734935082657486</v>
      </c>
      <c r="F55" s="118">
        <v>103.24</v>
      </c>
      <c r="G55" s="195">
        <v>3576416668.8000002</v>
      </c>
      <c r="H55" s="122">
        <f t="shared" si="16"/>
        <v>0.1569460387025183</v>
      </c>
      <c r="I55" s="118">
        <v>103.24</v>
      </c>
      <c r="J55" s="160">
        <f t="shared" si="2"/>
        <v>9.2131611334072949E-3</v>
      </c>
      <c r="K55" s="161">
        <f t="shared" si="3"/>
        <v>0</v>
      </c>
      <c r="L55" s="11"/>
      <c r="M55" s="6"/>
      <c r="N55" s="12"/>
    </row>
    <row r="56" spans="1:14" ht="12.95" customHeight="1">
      <c r="A56" s="133">
        <v>40</v>
      </c>
      <c r="B56" s="134" t="s">
        <v>12</v>
      </c>
      <c r="C56" s="134" t="s">
        <v>13</v>
      </c>
      <c r="D56" s="154">
        <v>2803920605.7814202</v>
      </c>
      <c r="E56" s="122">
        <f t="shared" si="15"/>
        <v>0.12449888526746518</v>
      </c>
      <c r="F56" s="154">
        <v>2156.7099603483798</v>
      </c>
      <c r="G56" s="154">
        <v>2832635553.2748199</v>
      </c>
      <c r="H56" s="122">
        <f t="shared" si="16"/>
        <v>0.1243062457047452</v>
      </c>
      <c r="I56" s="112">
        <v>2178.9944981246099</v>
      </c>
      <c r="J56" s="160">
        <f t="shared" si="2"/>
        <v>1.024099877656739E-2</v>
      </c>
      <c r="K56" s="161">
        <f t="shared" si="3"/>
        <v>1.0332653989612212E-2</v>
      </c>
      <c r="L56" s="11"/>
      <c r="M56" s="6"/>
      <c r="N56" s="12"/>
    </row>
    <row r="57" spans="1:14" ht="12.95" customHeight="1">
      <c r="A57" s="133">
        <v>41</v>
      </c>
      <c r="B57" s="118" t="s">
        <v>81</v>
      </c>
      <c r="C57" s="134" t="s">
        <v>20</v>
      </c>
      <c r="D57" s="156">
        <v>1092906197.8399999</v>
      </c>
      <c r="E57" s="122">
        <f t="shared" si="15"/>
        <v>4.8526910160162626E-2</v>
      </c>
      <c r="F57" s="157">
        <v>0.62729999999999997</v>
      </c>
      <c r="G57" s="156">
        <v>1098429953.2</v>
      </c>
      <c r="H57" s="122">
        <f t="shared" si="16"/>
        <v>4.8203060748169546E-2</v>
      </c>
      <c r="I57" s="157">
        <v>0.63060000000000005</v>
      </c>
      <c r="J57" s="160">
        <f t="shared" si="2"/>
        <v>5.0541898023061665E-3</v>
      </c>
      <c r="K57" s="161">
        <f t="shared" si="3"/>
        <v>5.2606408417026638E-3</v>
      </c>
      <c r="L57" s="11"/>
      <c r="M57" s="6"/>
      <c r="N57" s="12"/>
    </row>
    <row r="58" spans="1:14" ht="12.95" customHeight="1">
      <c r="A58" s="133">
        <v>42</v>
      </c>
      <c r="B58" s="134" t="s">
        <v>101</v>
      </c>
      <c r="C58" s="134" t="s">
        <v>24</v>
      </c>
      <c r="D58" s="104">
        <v>276163669.01999998</v>
      </c>
      <c r="E58" s="122">
        <f t="shared" si="15"/>
        <v>1.226214068738987E-2</v>
      </c>
      <c r="F58" s="107">
        <v>106.29</v>
      </c>
      <c r="G58" s="104">
        <v>281687047.33999997</v>
      </c>
      <c r="H58" s="122">
        <f t="shared" si="16"/>
        <v>1.2361441724477664E-2</v>
      </c>
      <c r="I58" s="107">
        <v>108.47</v>
      </c>
      <c r="J58" s="160">
        <f t="shared" si="2"/>
        <v>2.0000379990606172E-2</v>
      </c>
      <c r="K58" s="161">
        <f t="shared" si="3"/>
        <v>2.0509925675039915E-2</v>
      </c>
      <c r="L58" s="11"/>
      <c r="M58" s="6"/>
      <c r="N58" s="12"/>
    </row>
    <row r="59" spans="1:14" ht="12.95" customHeight="1">
      <c r="A59" s="133">
        <v>43</v>
      </c>
      <c r="B59" s="102" t="s">
        <v>100</v>
      </c>
      <c r="C59" s="134" t="s">
        <v>52</v>
      </c>
      <c r="D59" s="104">
        <v>47644498.240000002</v>
      </c>
      <c r="E59" s="122">
        <f t="shared" si="15"/>
        <v>2.1154974601553011E-3</v>
      </c>
      <c r="F59" s="102">
        <v>20.6</v>
      </c>
      <c r="G59" s="104">
        <v>47956854.350000001</v>
      </c>
      <c r="H59" s="122">
        <f t="shared" si="16"/>
        <v>2.1045194159078663E-3</v>
      </c>
      <c r="I59" s="102">
        <v>20.94</v>
      </c>
      <c r="J59" s="160">
        <f t="shared" si="2"/>
        <v>6.5559743840005518E-3</v>
      </c>
      <c r="K59" s="161">
        <f t="shared" si="3"/>
        <v>1.650485436893203E-2</v>
      </c>
      <c r="L59" s="11"/>
      <c r="M59" s="6"/>
      <c r="N59" s="12"/>
    </row>
    <row r="60" spans="1:14" ht="12.95" customHeight="1">
      <c r="A60" s="133">
        <v>44</v>
      </c>
      <c r="B60" s="102" t="s">
        <v>73</v>
      </c>
      <c r="C60" s="134" t="s">
        <v>72</v>
      </c>
      <c r="D60" s="114">
        <v>99587338</v>
      </c>
      <c r="E60" s="122">
        <f t="shared" si="15"/>
        <v>4.4218486579790132E-3</v>
      </c>
      <c r="F60" s="113">
        <v>91.71</v>
      </c>
      <c r="G60" s="114">
        <v>100481289.79000001</v>
      </c>
      <c r="H60" s="122">
        <f t="shared" si="16"/>
        <v>4.4094807335610794E-3</v>
      </c>
      <c r="I60" s="113">
        <v>92.53</v>
      </c>
      <c r="J60" s="160">
        <f t="shared" si="2"/>
        <v>8.9765607551434562E-3</v>
      </c>
      <c r="K60" s="161">
        <f t="shared" si="3"/>
        <v>8.9412277832298277E-3</v>
      </c>
      <c r="L60" s="11"/>
      <c r="M60" s="6"/>
    </row>
    <row r="61" spans="1:14" ht="12.95" customHeight="1">
      <c r="A61" s="133">
        <v>45</v>
      </c>
      <c r="B61" s="102" t="s">
        <v>100</v>
      </c>
      <c r="C61" s="134" t="s">
        <v>58</v>
      </c>
      <c r="D61" s="104">
        <v>958813153.78999996</v>
      </c>
      <c r="E61" s="122">
        <f t="shared" si="15"/>
        <v>4.2572948956010222E-2</v>
      </c>
      <c r="F61" s="103">
        <v>552.20000000000005</v>
      </c>
      <c r="G61" s="104">
        <v>964842341.17999995</v>
      </c>
      <c r="H61" s="122">
        <f t="shared" si="16"/>
        <v>4.2340755410770842E-2</v>
      </c>
      <c r="I61" s="103">
        <v>552.20000000000005</v>
      </c>
      <c r="J61" s="160">
        <f t="shared" si="2"/>
        <v>6.2881775934839788E-3</v>
      </c>
      <c r="K61" s="161">
        <f t="shared" si="3"/>
        <v>0</v>
      </c>
      <c r="L61" s="11"/>
      <c r="M61" s="6"/>
    </row>
    <row r="62" spans="1:14" ht="12.95" customHeight="1">
      <c r="A62" s="133">
        <v>46</v>
      </c>
      <c r="B62" s="102" t="s">
        <v>87</v>
      </c>
      <c r="C62" s="134" t="s">
        <v>95</v>
      </c>
      <c r="D62" s="104">
        <v>1698690877.28</v>
      </c>
      <c r="E62" s="122">
        <f t="shared" si="15"/>
        <v>7.5424789203841963E-2</v>
      </c>
      <c r="F62" s="102">
        <v>1.5195000000000001</v>
      </c>
      <c r="G62" s="104">
        <v>1723421621</v>
      </c>
      <c r="H62" s="122">
        <f t="shared" si="16"/>
        <v>7.5629945131918522E-2</v>
      </c>
      <c r="I62" s="102">
        <v>1.5419</v>
      </c>
      <c r="J62" s="160">
        <f t="shared" si="2"/>
        <v>1.4558707561672265E-2</v>
      </c>
      <c r="K62" s="161">
        <f t="shared" si="3"/>
        <v>1.4741691345837429E-2</v>
      </c>
      <c r="L62" s="11"/>
      <c r="M62" s="6"/>
    </row>
    <row r="63" spans="1:14" ht="12.95" customHeight="1">
      <c r="A63" s="133">
        <v>47</v>
      </c>
      <c r="B63" s="102" t="s">
        <v>120</v>
      </c>
      <c r="C63" s="102" t="s">
        <v>91</v>
      </c>
      <c r="D63" s="104">
        <v>182213297.74000001</v>
      </c>
      <c r="E63" s="122">
        <f t="shared" si="15"/>
        <v>8.0905830224877531E-3</v>
      </c>
      <c r="F63" s="102">
        <v>1.0665370000000001</v>
      </c>
      <c r="G63" s="104">
        <v>181969076.16</v>
      </c>
      <c r="H63" s="122">
        <f t="shared" si="16"/>
        <v>7.9854581595078539E-3</v>
      </c>
      <c r="I63" s="102">
        <v>1.065159</v>
      </c>
      <c r="J63" s="160">
        <f t="shared" si="2"/>
        <v>-1.3403060206313409E-3</v>
      </c>
      <c r="K63" s="161">
        <f t="shared" si="3"/>
        <v>-1.2920320626477106E-3</v>
      </c>
      <c r="L63" s="11"/>
      <c r="M63" s="6"/>
    </row>
    <row r="64" spans="1:14" ht="12.95" customHeight="1">
      <c r="A64" s="65"/>
      <c r="B64" s="69"/>
      <c r="C64" s="67" t="s">
        <v>77</v>
      </c>
      <c r="D64" s="68">
        <f>SUM(D49:D63)</f>
        <v>22521652300.401424</v>
      </c>
      <c r="E64" s="120">
        <f>(D64/$D$77)</f>
        <v>7.9612543751745452E-2</v>
      </c>
      <c r="F64" s="68"/>
      <c r="G64" s="68">
        <f>SUM(G49:G63)</f>
        <v>22787556145.83482</v>
      </c>
      <c r="H64" s="120">
        <f>(G64/$G$77)</f>
        <v>8.0471332967666079E-2</v>
      </c>
      <c r="I64" s="72"/>
      <c r="J64" s="160">
        <f t="shared" si="2"/>
        <v>1.180658691852089E-2</v>
      </c>
      <c r="K64" s="161"/>
      <c r="L64" s="11"/>
      <c r="M64" s="6"/>
      <c r="N64" s="12"/>
    </row>
    <row r="65" spans="1:14" s="16" customFormat="1" ht="12.95" customHeight="1">
      <c r="A65" s="64"/>
      <c r="B65" s="49"/>
      <c r="C65" s="28" t="s">
        <v>84</v>
      </c>
      <c r="D65" s="29"/>
      <c r="E65" s="124"/>
      <c r="F65" s="58"/>
      <c r="G65" s="29"/>
      <c r="H65" s="124"/>
      <c r="I65" s="58"/>
      <c r="J65" s="160"/>
      <c r="K65" s="161"/>
      <c r="L65" s="11"/>
      <c r="M65" s="6"/>
      <c r="N65" s="12"/>
    </row>
    <row r="66" spans="1:14" ht="12.95" customHeight="1">
      <c r="A66" s="133">
        <v>48</v>
      </c>
      <c r="B66" s="134" t="s">
        <v>22</v>
      </c>
      <c r="C66" s="102" t="s">
        <v>53</v>
      </c>
      <c r="D66" s="104">
        <v>621253819.01999998</v>
      </c>
      <c r="E66" s="119">
        <f>(D66/$D$71)</f>
        <v>0.13999710833228743</v>
      </c>
      <c r="F66" s="102">
        <v>11.150499999999999</v>
      </c>
      <c r="G66" s="104">
        <v>633673922.51999998</v>
      </c>
      <c r="H66" s="119">
        <f>(G66/$G$71)</f>
        <v>0.14038293279939315</v>
      </c>
      <c r="I66" s="102">
        <v>11.375</v>
      </c>
      <c r="J66" s="160">
        <f t="shared" si="2"/>
        <v>1.9991995412747973E-2</v>
      </c>
      <c r="K66" s="161">
        <f t="shared" si="3"/>
        <v>2.0133626294785063E-2</v>
      </c>
      <c r="L66" s="11"/>
      <c r="M66" s="16"/>
      <c r="N66" s="12"/>
    </row>
    <row r="67" spans="1:14" ht="12" customHeight="1">
      <c r="A67" s="133">
        <v>49</v>
      </c>
      <c r="B67" s="134" t="s">
        <v>54</v>
      </c>
      <c r="C67" s="102" t="s">
        <v>55</v>
      </c>
      <c r="D67" s="104">
        <v>1866665560.6500001</v>
      </c>
      <c r="E67" s="119">
        <f t="shared" ref="E67:E70" si="17">(D67/$D$71)</f>
        <v>0.42064575333589249</v>
      </c>
      <c r="F67" s="107">
        <v>0.9</v>
      </c>
      <c r="G67" s="104">
        <v>1894666366.3499999</v>
      </c>
      <c r="H67" s="119">
        <f t="shared" ref="H67:H70" si="18">(G67/$G$71)</f>
        <v>0.41974083472905988</v>
      </c>
      <c r="I67" s="107">
        <v>0.92</v>
      </c>
      <c r="J67" s="160">
        <f t="shared" si="2"/>
        <v>1.5000440512894833E-2</v>
      </c>
      <c r="K67" s="161">
        <f t="shared" si="3"/>
        <v>2.222222222222224E-2</v>
      </c>
      <c r="L67" s="11"/>
      <c r="M67" s="6"/>
      <c r="N67" s="12"/>
    </row>
    <row r="68" spans="1:14" ht="12" customHeight="1">
      <c r="A68" s="133">
        <v>50</v>
      </c>
      <c r="B68" s="134" t="s">
        <v>8</v>
      </c>
      <c r="C68" s="102" t="s">
        <v>56</v>
      </c>
      <c r="D68" s="106">
        <v>1625889282.75</v>
      </c>
      <c r="E68" s="119">
        <f t="shared" si="17"/>
        <v>0.36638776468612594</v>
      </c>
      <c r="F68" s="107">
        <v>0.71</v>
      </c>
      <c r="G68" s="106">
        <v>1656658491.6099999</v>
      </c>
      <c r="H68" s="119">
        <f t="shared" si="18"/>
        <v>0.3670130163702458</v>
      </c>
      <c r="I68" s="107">
        <v>0.73</v>
      </c>
      <c r="J68" s="160">
        <f t="shared" si="2"/>
        <v>1.8924541287311646E-2</v>
      </c>
      <c r="K68" s="161">
        <f t="shared" si="3"/>
        <v>2.8169014084507067E-2</v>
      </c>
      <c r="L68" s="11"/>
      <c r="M68" s="6"/>
      <c r="N68" s="17"/>
    </row>
    <row r="69" spans="1:14" ht="12" customHeight="1">
      <c r="A69" s="135">
        <v>51</v>
      </c>
      <c r="B69" s="136" t="s">
        <v>10</v>
      </c>
      <c r="C69" s="118" t="s">
        <v>57</v>
      </c>
      <c r="D69" s="106">
        <v>193867130.84</v>
      </c>
      <c r="E69" s="121">
        <f t="shared" si="17"/>
        <v>4.3687196581086087E-2</v>
      </c>
      <c r="F69" s="128">
        <v>21.340499999999999</v>
      </c>
      <c r="G69" s="106">
        <v>196798756.86000001</v>
      </c>
      <c r="H69" s="119">
        <f t="shared" si="18"/>
        <v>4.3598427641480739E-2</v>
      </c>
      <c r="I69" s="128">
        <v>21.7197</v>
      </c>
      <c r="J69" s="160">
        <f t="shared" si="2"/>
        <v>1.5121831159813798E-2</v>
      </c>
      <c r="K69" s="161">
        <f t="shared" si="3"/>
        <v>1.7769030716243802E-2</v>
      </c>
      <c r="L69" s="11"/>
      <c r="M69" s="6"/>
      <c r="N69" s="12"/>
    </row>
    <row r="70" spans="1:14" ht="12" customHeight="1">
      <c r="A70" s="133">
        <v>52</v>
      </c>
      <c r="B70" s="134" t="s">
        <v>8</v>
      </c>
      <c r="C70" s="134" t="s">
        <v>125</v>
      </c>
      <c r="D70" s="107">
        <v>129943143.45</v>
      </c>
      <c r="E70" s="119">
        <f t="shared" si="17"/>
        <v>2.9282177064608068E-2</v>
      </c>
      <c r="F70" s="107">
        <v>127.11</v>
      </c>
      <c r="G70" s="107">
        <v>132098204</v>
      </c>
      <c r="H70" s="119">
        <f t="shared" si="18"/>
        <v>2.9264788459820563E-2</v>
      </c>
      <c r="I70" s="107">
        <v>129.03</v>
      </c>
      <c r="J70" s="160">
        <f t="shared" si="2"/>
        <v>1.6584642273404976E-2</v>
      </c>
      <c r="K70" s="161">
        <f t="shared" si="3"/>
        <v>1.5105027141845659E-2</v>
      </c>
      <c r="L70" s="11"/>
      <c r="M70" s="6"/>
      <c r="N70" s="12"/>
    </row>
    <row r="71" spans="1:14" ht="12" customHeight="1">
      <c r="A71" s="95"/>
      <c r="B71" s="73"/>
      <c r="C71" s="67" t="s">
        <v>77</v>
      </c>
      <c r="D71" s="74">
        <f>SUM(D66:D70)</f>
        <v>4437618936.71</v>
      </c>
      <c r="E71" s="120">
        <f>(D71/$D$77)</f>
        <v>1.5686687949893533E-2</v>
      </c>
      <c r="F71" s="72"/>
      <c r="G71" s="74">
        <f>SUM(G66:G70)</f>
        <v>4513895741.3399992</v>
      </c>
      <c r="H71" s="120">
        <f>(G71/$G$77)</f>
        <v>1.594024409015422E-2</v>
      </c>
      <c r="I71" s="72"/>
      <c r="J71" s="160">
        <f t="shared" si="2"/>
        <v>1.7188678369610057E-2</v>
      </c>
      <c r="K71" s="161"/>
      <c r="L71" s="11"/>
      <c r="M71" s="6"/>
      <c r="N71" s="12"/>
    </row>
    <row r="72" spans="1:14" ht="12" customHeight="1">
      <c r="A72" s="62"/>
      <c r="B72" s="50" t="s">
        <v>88</v>
      </c>
      <c r="C72" s="30" t="s">
        <v>1</v>
      </c>
      <c r="D72" s="29"/>
      <c r="E72" s="124"/>
      <c r="F72" s="58"/>
      <c r="G72" s="29"/>
      <c r="H72" s="124"/>
      <c r="I72" s="58"/>
      <c r="J72" s="160"/>
      <c r="K72" s="161"/>
      <c r="L72" s="11"/>
      <c r="M72" s="6"/>
      <c r="N72" s="12"/>
    </row>
    <row r="73" spans="1:14" ht="12" customHeight="1">
      <c r="A73" s="133" t="s">
        <v>107</v>
      </c>
      <c r="B73" s="134" t="s">
        <v>8</v>
      </c>
      <c r="C73" s="102" t="s">
        <v>59</v>
      </c>
      <c r="D73" s="114">
        <v>281065522.19</v>
      </c>
      <c r="E73" s="123">
        <f>(D73/$D$76)</f>
        <v>2.9411123057632365E-2</v>
      </c>
      <c r="F73" s="113">
        <v>1330.38</v>
      </c>
      <c r="G73" s="114">
        <v>286429495.69</v>
      </c>
      <c r="H73" s="123">
        <f>(G73/$G$76)</f>
        <v>3.0106500489452445E-2</v>
      </c>
      <c r="I73" s="113">
        <v>1355.83</v>
      </c>
      <c r="J73" s="160">
        <f t="shared" ref="J73:J86" si="19">((G73-D73)/D73)</f>
        <v>1.9084423653976171E-2</v>
      </c>
      <c r="K73" s="161">
        <f t="shared" ref="K73:K86" si="20">((I73-F73)/F73)</f>
        <v>1.9129872667959392E-2</v>
      </c>
      <c r="L73" s="11"/>
      <c r="M73" s="6"/>
      <c r="N73" s="12"/>
    </row>
    <row r="74" spans="1:14" ht="12" customHeight="1">
      <c r="A74" s="133" t="s">
        <v>108</v>
      </c>
      <c r="B74" s="134" t="s">
        <v>8</v>
      </c>
      <c r="C74" s="102" t="s">
        <v>60</v>
      </c>
      <c r="D74" s="114">
        <v>8813550989.5799999</v>
      </c>
      <c r="E74" s="123">
        <f t="shared" ref="E74:E75" si="21">(D74/$D$76)</f>
        <v>0.92226335948108518</v>
      </c>
      <c r="F74" s="113">
        <v>2218.56</v>
      </c>
      <c r="G74" s="114">
        <v>8791841649.8299999</v>
      </c>
      <c r="H74" s="123">
        <f t="shared" ref="H74:H75" si="22">(G74/$G$76)</f>
        <v>0.92410728963566147</v>
      </c>
      <c r="I74" s="113">
        <v>2221.9</v>
      </c>
      <c r="J74" s="160">
        <f t="shared" si="19"/>
        <v>-2.4631774157392755E-3</v>
      </c>
      <c r="K74" s="161">
        <f t="shared" si="20"/>
        <v>1.5054810327420243E-3</v>
      </c>
      <c r="L74" s="11"/>
      <c r="M74" s="6"/>
      <c r="N74" s="12"/>
    </row>
    <row r="75" spans="1:14" ht="12" customHeight="1">
      <c r="A75" s="133" t="s">
        <v>109</v>
      </c>
      <c r="B75" s="134" t="s">
        <v>8</v>
      </c>
      <c r="C75" s="102" t="s">
        <v>61</v>
      </c>
      <c r="D75" s="114">
        <v>461819726.29000002</v>
      </c>
      <c r="E75" s="123">
        <f t="shared" si="21"/>
        <v>4.8325517461282351E-2</v>
      </c>
      <c r="F75" s="113">
        <v>1904.74</v>
      </c>
      <c r="G75" s="114">
        <v>435604297.76999998</v>
      </c>
      <c r="H75" s="123">
        <f t="shared" si="22"/>
        <v>4.5786209874885991E-2</v>
      </c>
      <c r="I75" s="113">
        <v>1921.93</v>
      </c>
      <c r="J75" s="160">
        <f t="shared" si="19"/>
        <v>-5.6765501834666207E-2</v>
      </c>
      <c r="K75" s="161">
        <f t="shared" si="20"/>
        <v>9.0248537858185658E-3</v>
      </c>
      <c r="L75" s="11"/>
      <c r="M75" s="6"/>
      <c r="N75" s="12"/>
    </row>
    <row r="76" spans="1:14" ht="12" customHeight="1">
      <c r="A76" s="65"/>
      <c r="B76" s="69"/>
      <c r="C76" s="67" t="s">
        <v>77</v>
      </c>
      <c r="D76" s="68">
        <f>SUM(D73:D75)</f>
        <v>9556436238.0600014</v>
      </c>
      <c r="E76" s="120">
        <f>(D76/$D$77)</f>
        <v>3.3781366836027255E-2</v>
      </c>
      <c r="F76" s="72"/>
      <c r="G76" s="68">
        <f>SUM(G73:G75)</f>
        <v>9513875443.2900009</v>
      </c>
      <c r="H76" s="120">
        <f>(G76/$G$77)</f>
        <v>3.3597031367044117E-2</v>
      </c>
      <c r="I76" s="72"/>
      <c r="J76" s="160">
        <f t="shared" si="19"/>
        <v>-4.4536261959762192E-3</v>
      </c>
      <c r="K76" s="161"/>
      <c r="L76" s="11"/>
      <c r="M76" s="6"/>
      <c r="N76" s="12"/>
    </row>
    <row r="77" spans="1:14" ht="15" customHeight="1">
      <c r="A77" s="75"/>
      <c r="B77" s="76"/>
      <c r="C77" s="77" t="s">
        <v>62</v>
      </c>
      <c r="D77" s="78">
        <f>SUM(D17,D25,D33,D42,D47,D64,D71,D76)</f>
        <v>282890751118.69733</v>
      </c>
      <c r="E77" s="125"/>
      <c r="F77" s="79"/>
      <c r="G77" s="80">
        <f>SUM(G17,G25,G33,G42,G47,G64,G71,G76)</f>
        <v>283176074080.82843</v>
      </c>
      <c r="H77" s="125"/>
      <c r="I77" s="131"/>
      <c r="J77" s="160">
        <f t="shared" si="19"/>
        <v>1.0085977042472685E-3</v>
      </c>
      <c r="K77" s="161"/>
      <c r="L77" s="11"/>
      <c r="M77" s="6"/>
    </row>
    <row r="78" spans="1:14" ht="12" customHeight="1">
      <c r="A78" s="63"/>
      <c r="B78" s="37"/>
      <c r="C78" s="14"/>
      <c r="D78" s="27"/>
      <c r="E78" s="124"/>
      <c r="F78" s="57"/>
      <c r="G78" s="27"/>
      <c r="H78" s="124"/>
      <c r="I78" s="57"/>
      <c r="J78" s="160"/>
      <c r="K78" s="161"/>
      <c r="L78" s="11"/>
      <c r="M78" s="6"/>
    </row>
    <row r="79" spans="1:14" ht="27" customHeight="1">
      <c r="A79" s="96"/>
      <c r="B79" s="49"/>
      <c r="C79" s="30" t="s">
        <v>85</v>
      </c>
      <c r="D79" s="31" t="s">
        <v>122</v>
      </c>
      <c r="E79" s="126"/>
      <c r="F79" s="58"/>
      <c r="G79" s="31" t="s">
        <v>124</v>
      </c>
      <c r="H79" s="126"/>
      <c r="I79" s="58"/>
      <c r="J79" s="160"/>
      <c r="K79" s="161"/>
      <c r="M79" s="6"/>
    </row>
    <row r="80" spans="1:14" ht="12" customHeight="1">
      <c r="A80" s="133">
        <v>1</v>
      </c>
      <c r="B80" s="102" t="s">
        <v>63</v>
      </c>
      <c r="C80" s="102" t="s">
        <v>64</v>
      </c>
      <c r="D80" s="114">
        <v>1731104000</v>
      </c>
      <c r="E80" s="123">
        <f>(D80/$D$87)</f>
        <v>0.47533071898654905</v>
      </c>
      <c r="F80" s="113">
        <v>11.51</v>
      </c>
      <c r="G80" s="114">
        <v>1771712000</v>
      </c>
      <c r="H80" s="123">
        <f>(G80/$G$87)</f>
        <v>0.47722675824784516</v>
      </c>
      <c r="I80" s="113">
        <v>11.78</v>
      </c>
      <c r="J80" s="160">
        <f t="shared" si="19"/>
        <v>2.3457862728062554E-2</v>
      </c>
      <c r="K80" s="161">
        <f t="shared" si="20"/>
        <v>2.3457862728062516E-2</v>
      </c>
      <c r="M80" s="6"/>
    </row>
    <row r="81" spans="1:14" ht="12" customHeight="1">
      <c r="A81" s="133">
        <v>2</v>
      </c>
      <c r="B81" s="102" t="s">
        <v>63</v>
      </c>
      <c r="C81" s="102" t="s">
        <v>104</v>
      </c>
      <c r="D81" s="114">
        <v>86385895.480000004</v>
      </c>
      <c r="E81" s="123">
        <f t="shared" ref="E81:E86" si="23">(D81/$D$87)</f>
        <v>2.3720047905154907E-2</v>
      </c>
      <c r="F81" s="113">
        <v>2.36</v>
      </c>
      <c r="G81" s="114">
        <v>88216105.129999995</v>
      </c>
      <c r="H81" s="123">
        <f t="shared" ref="H81:H86" si="24">(G81/$G$87)</f>
        <v>2.3761811104988286E-2</v>
      </c>
      <c r="I81" s="113">
        <v>2.41</v>
      </c>
      <c r="J81" s="160">
        <f t="shared" si="19"/>
        <v>2.1186440677965997E-2</v>
      </c>
      <c r="K81" s="161">
        <f t="shared" si="20"/>
        <v>2.1186440677966215E-2</v>
      </c>
      <c r="M81" s="6"/>
    </row>
    <row r="82" spans="1:14" ht="12" customHeight="1">
      <c r="A82" s="133">
        <v>3</v>
      </c>
      <c r="B82" s="102" t="s">
        <v>63</v>
      </c>
      <c r="C82" s="102" t="s">
        <v>93</v>
      </c>
      <c r="D82" s="114">
        <v>69463536.480000004</v>
      </c>
      <c r="E82" s="123">
        <f t="shared" si="23"/>
        <v>1.9073465683394401E-2</v>
      </c>
      <c r="F82" s="113">
        <v>5.98</v>
      </c>
      <c r="G82" s="114">
        <v>73654660.799999997</v>
      </c>
      <c r="H82" s="123">
        <f t="shared" si="24"/>
        <v>1.9839553495956813E-2</v>
      </c>
      <c r="I82" s="113">
        <v>6.3</v>
      </c>
      <c r="J82" s="160">
        <f t="shared" si="19"/>
        <v>6.0335602423678858E-2</v>
      </c>
      <c r="K82" s="161">
        <f t="shared" si="20"/>
        <v>5.3511705685618624E-2</v>
      </c>
      <c r="M82" s="6"/>
    </row>
    <row r="83" spans="1:14" ht="12" customHeight="1">
      <c r="A83" s="133">
        <v>4</v>
      </c>
      <c r="B83" s="102" t="s">
        <v>63</v>
      </c>
      <c r="C83" s="102" t="s">
        <v>94</v>
      </c>
      <c r="D83" s="114">
        <v>82315099.349999994</v>
      </c>
      <c r="E83" s="123">
        <f t="shared" si="23"/>
        <v>2.2602278867985236E-2</v>
      </c>
      <c r="F83" s="113">
        <v>18.45</v>
      </c>
      <c r="G83" s="114">
        <v>84992013.150000006</v>
      </c>
      <c r="H83" s="123">
        <f t="shared" si="24"/>
        <v>2.2893372575527361E-2</v>
      </c>
      <c r="I83" s="113">
        <v>19.05</v>
      </c>
      <c r="J83" s="160">
        <f t="shared" si="19"/>
        <v>3.2520325203252182E-2</v>
      </c>
      <c r="K83" s="161">
        <f t="shared" si="20"/>
        <v>3.2520325203252112E-2</v>
      </c>
      <c r="M83" s="6"/>
    </row>
    <row r="84" spans="1:14" ht="12" customHeight="1">
      <c r="A84" s="133">
        <v>5</v>
      </c>
      <c r="B84" s="102" t="s">
        <v>65</v>
      </c>
      <c r="C84" s="102" t="s">
        <v>66</v>
      </c>
      <c r="D84" s="114">
        <v>361650000</v>
      </c>
      <c r="E84" s="123">
        <f t="shared" si="23"/>
        <v>9.9302730813102771E-2</v>
      </c>
      <c r="F84" s="113">
        <v>2411</v>
      </c>
      <c r="G84" s="114">
        <v>365550000</v>
      </c>
      <c r="H84" s="123">
        <f t="shared" si="24"/>
        <v>9.8464220752300491E-2</v>
      </c>
      <c r="I84" s="113">
        <v>2437</v>
      </c>
      <c r="J84" s="160">
        <f t="shared" si="19"/>
        <v>1.0783907092492741E-2</v>
      </c>
      <c r="K84" s="161">
        <f t="shared" si="20"/>
        <v>1.0783907092492741E-2</v>
      </c>
      <c r="M84" s="6"/>
    </row>
    <row r="85" spans="1:14" ht="12" customHeight="1">
      <c r="A85" s="133">
        <v>6</v>
      </c>
      <c r="B85" s="102" t="s">
        <v>54</v>
      </c>
      <c r="C85" s="102" t="s">
        <v>86</v>
      </c>
      <c r="D85" s="114">
        <v>498844000</v>
      </c>
      <c r="E85" s="123">
        <f t="shared" si="23"/>
        <v>0.13697379081911085</v>
      </c>
      <c r="F85" s="113">
        <v>8.02</v>
      </c>
      <c r="G85" s="114">
        <v>516260000</v>
      </c>
      <c r="H85" s="123">
        <f t="shared" si="24"/>
        <v>0.13905933143368254</v>
      </c>
      <c r="I85" s="113">
        <v>8.02</v>
      </c>
      <c r="J85" s="160">
        <f t="shared" si="19"/>
        <v>3.4912718204488775E-2</v>
      </c>
      <c r="K85" s="161">
        <f t="shared" si="20"/>
        <v>0</v>
      </c>
      <c r="M85" s="6"/>
    </row>
    <row r="86" spans="1:14" ht="12" customHeight="1">
      <c r="A86" s="133">
        <v>7</v>
      </c>
      <c r="B86" s="102" t="s">
        <v>74</v>
      </c>
      <c r="C86" s="102" t="s">
        <v>75</v>
      </c>
      <c r="D86" s="114">
        <v>812131272</v>
      </c>
      <c r="E86" s="123">
        <f t="shared" si="23"/>
        <v>0.22299696692470275</v>
      </c>
      <c r="F86" s="113">
        <v>72</v>
      </c>
      <c r="G86" s="114">
        <v>812131272</v>
      </c>
      <c r="H86" s="123">
        <f t="shared" si="24"/>
        <v>0.21875495238969933</v>
      </c>
      <c r="I86" s="113">
        <v>72</v>
      </c>
      <c r="J86" s="160">
        <f t="shared" si="19"/>
        <v>0</v>
      </c>
      <c r="K86" s="161">
        <f t="shared" si="20"/>
        <v>0</v>
      </c>
      <c r="L86" s="11"/>
      <c r="M86" s="6"/>
      <c r="N86" s="12"/>
    </row>
    <row r="87" spans="1:14" ht="12" customHeight="1">
      <c r="A87" s="81"/>
      <c r="B87" s="82"/>
      <c r="C87" s="83" t="s">
        <v>67</v>
      </c>
      <c r="D87" s="84">
        <f>SUM(D80:D86)</f>
        <v>3641893803.3099999</v>
      </c>
      <c r="E87" s="84"/>
      <c r="F87" s="85"/>
      <c r="G87" s="84">
        <f>SUM(G80:G86)</f>
        <v>3712516051.0799999</v>
      </c>
      <c r="H87" s="84"/>
      <c r="I87" s="85"/>
      <c r="J87" s="164"/>
      <c r="K87" s="165"/>
      <c r="M87" s="6"/>
    </row>
    <row r="88" spans="1:14" ht="12" customHeight="1" thickBot="1">
      <c r="A88" s="86"/>
      <c r="B88" s="87"/>
      <c r="C88" s="88" t="s">
        <v>78</v>
      </c>
      <c r="D88" s="89">
        <f>SUM(D77,D87)</f>
        <v>286532644922.00732</v>
      </c>
      <c r="E88" s="115"/>
      <c r="F88" s="90"/>
      <c r="G88" s="89">
        <f>SUM(G77,G87)</f>
        <v>286888590131.90845</v>
      </c>
      <c r="H88" s="115"/>
      <c r="I88" s="132"/>
      <c r="J88" s="166"/>
      <c r="K88" s="167"/>
      <c r="L88" s="11"/>
      <c r="M88" s="6"/>
      <c r="N88" s="12"/>
    </row>
    <row r="89" spans="1:14" ht="12" customHeight="1">
      <c r="A89" s="24"/>
      <c r="B89" s="15"/>
      <c r="C89" s="32"/>
      <c r="D89" s="183"/>
      <c r="E89" s="183"/>
      <c r="F89" s="183"/>
      <c r="G89" s="33"/>
      <c r="H89" s="33"/>
      <c r="I89" s="36"/>
      <c r="K89" s="11"/>
      <c r="L89" s="11"/>
      <c r="M89" s="6"/>
      <c r="N89" s="12"/>
    </row>
    <row r="90" spans="1:14" ht="12.75" customHeight="1">
      <c r="A90" s="24"/>
      <c r="B90" s="15" t="s">
        <v>90</v>
      </c>
      <c r="C90" s="33"/>
      <c r="D90" s="183"/>
      <c r="E90" s="183"/>
      <c r="F90" s="183"/>
      <c r="G90" s="33"/>
      <c r="H90" s="33"/>
      <c r="I90" s="36"/>
      <c r="M90" s="6"/>
    </row>
    <row r="91" spans="1:14" ht="12" customHeight="1">
      <c r="A91" s="24"/>
      <c r="B91" s="99" t="s">
        <v>119</v>
      </c>
      <c r="C91" s="100"/>
      <c r="D91" s="32"/>
      <c r="E91" s="32"/>
      <c r="F91" s="32"/>
      <c r="G91" s="32"/>
      <c r="H91" s="32"/>
      <c r="I91" s="15"/>
      <c r="M91" s="6"/>
    </row>
    <row r="92" spans="1:14" ht="12.75" customHeight="1">
      <c r="A92" s="24"/>
      <c r="B92" s="184"/>
      <c r="C92" s="184"/>
      <c r="D92" s="183"/>
      <c r="E92" s="183"/>
      <c r="F92" s="183"/>
      <c r="I92" s="7"/>
      <c r="M92" s="6"/>
    </row>
    <row r="93" spans="1:14" ht="12" customHeight="1">
      <c r="A93" s="24"/>
      <c r="B93" s="15"/>
      <c r="C93" s="13"/>
      <c r="D93" s="183"/>
      <c r="E93" s="183"/>
      <c r="F93" s="183"/>
      <c r="I93" s="20"/>
      <c r="M93" s="6"/>
    </row>
    <row r="94" spans="1:14" ht="12" customHeight="1">
      <c r="A94" s="24"/>
      <c r="B94" s="15"/>
      <c r="C94" s="13"/>
      <c r="D94" s="183"/>
      <c r="E94" s="183"/>
      <c r="F94" s="183"/>
      <c r="I94" s="7"/>
      <c r="M94" s="6"/>
    </row>
    <row r="95" spans="1:14" ht="12" customHeight="1">
      <c r="A95" s="25"/>
      <c r="B95" s="15"/>
      <c r="C95" s="51"/>
      <c r="D95"/>
      <c r="E95"/>
      <c r="F95" s="41"/>
      <c r="G95"/>
      <c r="H95"/>
      <c r="I95" s="15"/>
      <c r="M95" s="6"/>
    </row>
    <row r="96" spans="1:14" ht="12" customHeight="1">
      <c r="A96" s="26"/>
      <c r="B96" s="15"/>
      <c r="C96" s="41"/>
      <c r="D96"/>
      <c r="E96"/>
      <c r="F96" s="41"/>
      <c r="G96"/>
      <c r="H96"/>
      <c r="I96" s="15"/>
      <c r="M96" s="6"/>
    </row>
    <row r="97" spans="1:13" ht="12" customHeight="1">
      <c r="A97" s="26"/>
      <c r="B97" s="15"/>
      <c r="C97" s="41"/>
      <c r="D97"/>
      <c r="E97"/>
      <c r="F97" s="41"/>
      <c r="G97" s="42"/>
      <c r="H97" s="42"/>
      <c r="I97" s="43"/>
      <c r="J97" s="44"/>
      <c r="K97" s="44"/>
      <c r="L97" s="45"/>
      <c r="M97" s="46"/>
    </row>
    <row r="98" spans="1:13" ht="12" customHeight="1">
      <c r="A98" s="26"/>
      <c r="B98" s="15"/>
      <c r="C98" s="41"/>
      <c r="D98"/>
      <c r="E98"/>
      <c r="F98" s="42"/>
      <c r="G98" s="42"/>
      <c r="H98" s="42"/>
      <c r="I98" s="43"/>
      <c r="J98" s="47"/>
      <c r="K98" s="47"/>
      <c r="L98" s="48"/>
      <c r="M98" s="47"/>
    </row>
    <row r="99" spans="1:13" ht="12" customHeight="1">
      <c r="A99" s="26"/>
      <c r="B99" s="15"/>
      <c r="C99" s="15"/>
      <c r="D99" s="38"/>
      <c r="E99" s="38"/>
      <c r="F99" s="15"/>
      <c r="G99" s="15"/>
      <c r="H99" s="15"/>
      <c r="I99" s="15"/>
      <c r="J99" s="16"/>
      <c r="M99" s="18"/>
    </row>
    <row r="100" spans="1:13" ht="12" customHeight="1">
      <c r="A100" s="26"/>
      <c r="B100" s="15"/>
      <c r="C100" s="15"/>
      <c r="D100" s="38"/>
      <c r="E100" s="38"/>
      <c r="F100" s="15"/>
      <c r="G100" s="15"/>
      <c r="H100" s="15"/>
      <c r="I100" s="15"/>
      <c r="J100" s="16"/>
      <c r="M100" s="18"/>
    </row>
    <row r="101" spans="1:13" ht="12" customHeight="1">
      <c r="A101" s="26"/>
      <c r="B101" s="15"/>
      <c r="C101" s="15"/>
      <c r="D101" s="15"/>
      <c r="E101" s="15"/>
      <c r="F101" s="15"/>
      <c r="G101" s="15"/>
      <c r="H101" s="15"/>
      <c r="I101" s="15"/>
      <c r="J101" s="16"/>
      <c r="M101" s="18"/>
    </row>
    <row r="102" spans="1:13" ht="12" customHeight="1">
      <c r="A102" s="26"/>
      <c r="B102" s="13"/>
      <c r="C102" s="15"/>
      <c r="D102" s="15"/>
      <c r="E102" s="15"/>
      <c r="F102" s="15"/>
      <c r="G102" s="15"/>
      <c r="H102" s="15"/>
      <c r="I102" s="15"/>
      <c r="J102" s="16"/>
      <c r="M102" s="18"/>
    </row>
    <row r="103" spans="1:13" ht="12" customHeight="1">
      <c r="A103" s="26"/>
      <c r="B103" s="13"/>
      <c r="C103" s="39"/>
      <c r="D103" s="15"/>
      <c r="E103" s="15"/>
      <c r="F103" s="15"/>
      <c r="G103" s="15"/>
      <c r="H103" s="15"/>
      <c r="I103" s="15"/>
      <c r="J103" s="16"/>
      <c r="M103" s="18"/>
    </row>
    <row r="104" spans="1:13" ht="12" customHeight="1">
      <c r="A104" s="26"/>
      <c r="B104" s="13"/>
      <c r="C104" s="13"/>
      <c r="D104" s="15"/>
      <c r="E104" s="15"/>
      <c r="F104" s="15"/>
      <c r="G104" s="15"/>
      <c r="H104" s="15"/>
      <c r="I104" s="15"/>
      <c r="J104" s="16"/>
      <c r="M104" s="18"/>
    </row>
    <row r="105" spans="1:13" ht="12" customHeight="1">
      <c r="A105" s="26"/>
      <c r="B105" s="13"/>
      <c r="C105" s="13"/>
      <c r="D105" s="15"/>
      <c r="E105" s="15"/>
      <c r="F105" s="15"/>
      <c r="G105" s="15"/>
      <c r="H105" s="15"/>
      <c r="I105" s="15"/>
      <c r="J105" s="16"/>
      <c r="M105" s="18"/>
    </row>
    <row r="106" spans="1:13" ht="12" customHeight="1">
      <c r="A106" s="26"/>
      <c r="B106" s="13"/>
      <c r="C106" s="13"/>
      <c r="D106" s="15"/>
      <c r="E106" s="15"/>
      <c r="F106" s="15"/>
      <c r="G106" s="15"/>
      <c r="H106" s="15"/>
      <c r="I106" s="15"/>
      <c r="J106" s="16"/>
      <c r="M106" s="18"/>
    </row>
    <row r="107" spans="1:13" ht="12" customHeight="1">
      <c r="A107" s="8"/>
      <c r="B107" s="13"/>
      <c r="C107" s="39"/>
      <c r="D107" s="15"/>
      <c r="E107" s="15"/>
      <c r="F107" s="15"/>
      <c r="G107" s="15"/>
      <c r="H107" s="15"/>
      <c r="I107" s="15"/>
      <c r="J107" s="16"/>
      <c r="M107" s="18"/>
    </row>
    <row r="108" spans="1:13" ht="12" customHeight="1">
      <c r="B108" s="21"/>
      <c r="C108" s="13"/>
      <c r="D108" s="15"/>
      <c r="E108" s="15"/>
      <c r="F108" s="15"/>
      <c r="G108" s="15"/>
      <c r="H108" s="15"/>
      <c r="I108" s="15"/>
      <c r="M108" s="18"/>
    </row>
    <row r="109" spans="1:13" ht="12" customHeight="1">
      <c r="B109" s="22"/>
      <c r="C109" s="21"/>
      <c r="D109" s="16"/>
      <c r="E109" s="16"/>
      <c r="F109" s="16"/>
      <c r="G109" s="16"/>
      <c r="H109" s="16"/>
      <c r="I109" s="16"/>
      <c r="M109" s="18"/>
    </row>
    <row r="110" spans="1:13" ht="12" customHeight="1">
      <c r="B110" s="22"/>
      <c r="C110" s="22"/>
      <c r="M110" s="18"/>
    </row>
    <row r="111" spans="1:13" ht="12" customHeight="1">
      <c r="B111" s="22"/>
      <c r="C111" s="40"/>
      <c r="M111" s="18"/>
    </row>
    <row r="112" spans="1:13" ht="12" customHeight="1">
      <c r="B112" s="22"/>
      <c r="C112" s="22"/>
      <c r="M112" s="18"/>
    </row>
    <row r="113" spans="2:13" ht="12" customHeight="1">
      <c r="B113" s="22"/>
      <c r="C113" s="22"/>
      <c r="M113" s="18"/>
    </row>
    <row r="114" spans="2:13" ht="12" customHeight="1">
      <c r="B114" s="22"/>
      <c r="C114" s="22"/>
      <c r="M114" s="18"/>
    </row>
    <row r="115" spans="2:13" ht="12" customHeight="1">
      <c r="B115" s="22"/>
      <c r="C115" s="22"/>
      <c r="M115" s="18"/>
    </row>
    <row r="116" spans="2:13" ht="12" customHeight="1">
      <c r="B116" s="22"/>
      <c r="C116" s="22"/>
      <c r="M116" s="18"/>
    </row>
    <row r="117" spans="2:13" ht="12" customHeight="1">
      <c r="B117" s="22"/>
      <c r="C117" s="22"/>
      <c r="M117" s="18"/>
    </row>
    <row r="118" spans="2:13" ht="12" customHeight="1">
      <c r="B118" s="22"/>
      <c r="C118" s="22"/>
      <c r="M118" s="18"/>
    </row>
    <row r="119" spans="2:13" ht="12" customHeight="1">
      <c r="B119" s="22"/>
      <c r="C119" s="22"/>
      <c r="M119" s="18"/>
    </row>
    <row r="120" spans="2:13" ht="12" customHeight="1">
      <c r="B120" s="22"/>
      <c r="C120" s="22"/>
      <c r="M120" s="18"/>
    </row>
    <row r="121" spans="2:13" ht="12" customHeight="1">
      <c r="B121" s="22"/>
      <c r="C121" s="22"/>
      <c r="M121" s="18"/>
    </row>
    <row r="122" spans="2:13" ht="12" customHeight="1">
      <c r="B122" s="22"/>
      <c r="C122" s="22"/>
      <c r="M122" s="18"/>
    </row>
    <row r="123" spans="2:13" ht="12" customHeight="1">
      <c r="B123" s="22"/>
      <c r="C123" s="22"/>
      <c r="M123" s="18"/>
    </row>
    <row r="124" spans="2:13" ht="12" customHeight="1">
      <c r="B124" s="22"/>
      <c r="C124" s="22"/>
      <c r="M124" s="18"/>
    </row>
    <row r="125" spans="2:13" ht="12" customHeight="1">
      <c r="B125" s="22"/>
      <c r="C125" s="22"/>
      <c r="M125" s="18"/>
    </row>
    <row r="126" spans="2:13" ht="12" customHeight="1">
      <c r="B126" s="22"/>
      <c r="C126" s="22"/>
      <c r="M126" s="18"/>
    </row>
    <row r="127" spans="2:13" ht="12" customHeight="1">
      <c r="B127" s="22"/>
      <c r="C127" s="22"/>
      <c r="M127" s="18"/>
    </row>
    <row r="128" spans="2:13" ht="12" customHeight="1">
      <c r="B128" s="22"/>
      <c r="C128" s="22"/>
      <c r="M128" s="18"/>
    </row>
    <row r="129" spans="2:13" ht="12" customHeight="1">
      <c r="B129" s="22"/>
      <c r="C129" s="22"/>
      <c r="M129" s="18"/>
    </row>
    <row r="130" spans="2:13" ht="12" customHeight="1">
      <c r="B130" s="22"/>
      <c r="C130" s="22"/>
      <c r="M130" s="18"/>
    </row>
    <row r="131" spans="2:13" ht="12" customHeight="1">
      <c r="B131" s="22"/>
      <c r="C131" s="22"/>
      <c r="M131" s="18"/>
    </row>
    <row r="132" spans="2:13" ht="12" customHeight="1">
      <c r="B132" s="22"/>
      <c r="C132" s="22"/>
      <c r="M132" s="18"/>
    </row>
    <row r="133" spans="2:13" ht="12" customHeight="1">
      <c r="B133" s="22"/>
      <c r="C133" s="22"/>
      <c r="M133" s="18"/>
    </row>
    <row r="134" spans="2:13" ht="12" customHeight="1">
      <c r="B134" s="22"/>
      <c r="C134" s="22"/>
      <c r="M134" s="18"/>
    </row>
    <row r="135" spans="2:13" ht="12" customHeight="1">
      <c r="B135" s="22"/>
      <c r="C135" s="22"/>
      <c r="M135" s="18"/>
    </row>
    <row r="136" spans="2:13" ht="12" customHeight="1">
      <c r="B136" s="22"/>
      <c r="C136" s="22"/>
      <c r="M136" s="18"/>
    </row>
    <row r="137" spans="2:13" ht="12" customHeight="1">
      <c r="B137" s="22"/>
      <c r="C137" s="22"/>
      <c r="M137" s="18"/>
    </row>
    <row r="138" spans="2:13" ht="12" customHeight="1">
      <c r="B138" s="22"/>
      <c r="C138" s="22"/>
      <c r="M138" s="18"/>
    </row>
    <row r="139" spans="2:13" ht="12" customHeight="1">
      <c r="B139" s="22"/>
      <c r="C139" s="22"/>
      <c r="M139" s="19"/>
    </row>
    <row r="140" spans="2:13" ht="12" customHeight="1">
      <c r="B140" s="22"/>
      <c r="C140" s="22"/>
      <c r="M140" s="19"/>
    </row>
    <row r="141" spans="2:13" ht="12" customHeight="1">
      <c r="B141" s="22"/>
      <c r="C141" s="22"/>
      <c r="M141" s="19"/>
    </row>
    <row r="142" spans="2:13" ht="12" customHeight="1">
      <c r="B142" s="22"/>
      <c r="C142" s="22"/>
    </row>
    <row r="143" spans="2:13" ht="12" customHeight="1">
      <c r="B143" s="23"/>
      <c r="C143" s="22"/>
    </row>
    <row r="144" spans="2:13" ht="12" customHeight="1">
      <c r="B144" s="23"/>
      <c r="C144" s="23"/>
    </row>
    <row r="145" spans="2:3" ht="12" customHeight="1">
      <c r="B145" s="23"/>
      <c r="C145" s="23"/>
    </row>
    <row r="146" spans="2:3" ht="12" customHeight="1">
      <c r="C146" s="23"/>
    </row>
  </sheetData>
  <mergeCells count="7">
    <mergeCell ref="D92:F94"/>
    <mergeCell ref="B92:C92"/>
    <mergeCell ref="A2:K2"/>
    <mergeCell ref="J3:K3"/>
    <mergeCell ref="G3:I3"/>
    <mergeCell ref="D3:F3"/>
    <mergeCell ref="D89:F90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B1" zoomScale="150" zoomScaleNormal="150" workbookViewId="0">
      <pane xSplit="1" topLeftCell="C1" activePane="topRight" state="frozen"/>
      <selection activeCell="B1" sqref="B1"/>
      <selection pane="topRight"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34" t="s">
        <v>118</v>
      </c>
      <c r="C1" s="176">
        <v>42440</v>
      </c>
      <c r="D1" s="176">
        <v>42447</v>
      </c>
      <c r="E1" s="176">
        <v>42461</v>
      </c>
      <c r="F1" s="173">
        <v>42468</v>
      </c>
      <c r="G1" s="173">
        <v>42475</v>
      </c>
      <c r="H1" s="173">
        <v>42482</v>
      </c>
      <c r="I1" s="173">
        <v>42489</v>
      </c>
      <c r="J1" s="173">
        <v>38843</v>
      </c>
    </row>
    <row r="2" spans="2:10">
      <c r="B2" s="34" t="s">
        <v>1</v>
      </c>
      <c r="C2" s="177">
        <v>7914944666.7699995</v>
      </c>
      <c r="D2" s="177">
        <v>8101913547.8899994</v>
      </c>
      <c r="E2" s="177">
        <v>8473705798.54</v>
      </c>
      <c r="F2" s="169">
        <v>8698777909.9599991</v>
      </c>
      <c r="G2" s="169">
        <v>9036490486.2399998</v>
      </c>
      <c r="H2" s="169">
        <v>9242974555.0699997</v>
      </c>
      <c r="I2" s="169">
        <v>9556436238.0600014</v>
      </c>
      <c r="J2" s="169">
        <v>9513875443.2900009</v>
      </c>
    </row>
    <row r="3" spans="2:10">
      <c r="B3" s="34" t="s">
        <v>84</v>
      </c>
      <c r="C3" s="177">
        <v>4546694064.6199999</v>
      </c>
      <c r="D3" s="177">
        <v>4515333585.5099993</v>
      </c>
      <c r="E3" s="177">
        <v>4511062086.8499994</v>
      </c>
      <c r="F3" s="169">
        <v>4473582861.3900003</v>
      </c>
      <c r="G3" s="169">
        <v>4432668254.2300005</v>
      </c>
      <c r="H3" s="169">
        <v>4437703284.9799995</v>
      </c>
      <c r="I3" s="169">
        <v>4437618936.71</v>
      </c>
      <c r="J3" s="169">
        <v>4513895741.3399992</v>
      </c>
    </row>
    <row r="4" spans="2:10">
      <c r="B4" s="34" t="s">
        <v>106</v>
      </c>
      <c r="C4" s="178">
        <v>23349186013.771824</v>
      </c>
      <c r="D4" s="178">
        <v>23309883243.399342</v>
      </c>
      <c r="E4" s="178">
        <v>23192363728.683502</v>
      </c>
      <c r="F4" s="170">
        <v>22138355640.011375</v>
      </c>
      <c r="G4" s="170">
        <v>22312854265.14048</v>
      </c>
      <c r="H4" s="170">
        <v>22377975056.450001</v>
      </c>
      <c r="I4" s="170">
        <v>22521652300.401424</v>
      </c>
      <c r="J4" s="170">
        <v>22787556145.83482</v>
      </c>
    </row>
    <row r="5" spans="2:10">
      <c r="B5" s="34" t="s">
        <v>83</v>
      </c>
      <c r="C5" s="177">
        <v>11000468328.32478</v>
      </c>
      <c r="D5" s="177">
        <v>11104617768.764851</v>
      </c>
      <c r="E5" s="177">
        <v>11432121843.15308</v>
      </c>
      <c r="F5" s="169">
        <v>11581602589.811298</v>
      </c>
      <c r="G5" s="169">
        <v>11753443329.59054</v>
      </c>
      <c r="H5" s="169">
        <v>11889695433.43</v>
      </c>
      <c r="I5" s="169">
        <v>11960018342.080109</v>
      </c>
      <c r="J5" s="169">
        <v>12053358995.070839</v>
      </c>
    </row>
    <row r="6" spans="2:10">
      <c r="B6" s="34" t="s">
        <v>0</v>
      </c>
      <c r="C6" s="177">
        <v>12744909054.420002</v>
      </c>
      <c r="D6" s="177">
        <v>12648170635.1</v>
      </c>
      <c r="E6" s="177">
        <v>12573053511.700001</v>
      </c>
      <c r="F6" s="169">
        <v>12541623630.720001</v>
      </c>
      <c r="G6" s="169">
        <v>12517952255.030001</v>
      </c>
      <c r="H6" s="169">
        <v>12587273510.67</v>
      </c>
      <c r="I6" s="169">
        <v>12671267352.809999</v>
      </c>
      <c r="J6" s="169">
        <v>12918157106.559999</v>
      </c>
    </row>
    <row r="7" spans="2:10">
      <c r="B7" s="34" t="s">
        <v>79</v>
      </c>
      <c r="C7" s="177">
        <v>45556485952.677971</v>
      </c>
      <c r="D7" s="177">
        <v>45555020324.977966</v>
      </c>
      <c r="E7" s="177">
        <v>45679053321.605835</v>
      </c>
      <c r="F7" s="169">
        <v>45694974381.345833</v>
      </c>
      <c r="G7" s="169">
        <v>45692784966.04583</v>
      </c>
      <c r="H7" s="169">
        <v>45691535366.720001</v>
      </c>
      <c r="I7" s="169">
        <v>45696370964.415833</v>
      </c>
      <c r="J7" s="169">
        <v>45707168969.702789</v>
      </c>
    </row>
    <row r="8" spans="2:10">
      <c r="B8" s="34" t="s">
        <v>80</v>
      </c>
      <c r="C8" s="179">
        <v>180608872534.97632</v>
      </c>
      <c r="D8" s="179">
        <v>178525969589.07361</v>
      </c>
      <c r="E8" s="179">
        <v>177351300922.41422</v>
      </c>
      <c r="F8" s="171">
        <v>177701978276.03</v>
      </c>
      <c r="G8" s="171">
        <v>173660065061.31421</v>
      </c>
      <c r="H8" s="171">
        <v>171107837889.85999</v>
      </c>
      <c r="I8" s="171">
        <v>168120831815.13998</v>
      </c>
      <c r="J8" s="171">
        <v>167754060247.98999</v>
      </c>
    </row>
    <row r="9" spans="2:10">
      <c r="B9" s="34" t="s">
        <v>105</v>
      </c>
      <c r="C9" s="180">
        <v>7548685047.6300001</v>
      </c>
      <c r="D9" s="181">
        <v>7791732730.5900002</v>
      </c>
      <c r="E9" s="181">
        <v>7830065498.039999</v>
      </c>
      <c r="F9" s="172">
        <v>7854641331.1099997</v>
      </c>
      <c r="G9" s="172">
        <v>7768597214.7000008</v>
      </c>
      <c r="H9" s="172">
        <v>7738165719.3299999</v>
      </c>
      <c r="I9" s="172">
        <v>7926555169.0799999</v>
      </c>
      <c r="J9" s="172">
        <v>7928001431.04</v>
      </c>
    </row>
    <row r="10" spans="2:10" s="3" customFormat="1">
      <c r="B10" s="35" t="s">
        <v>2</v>
      </c>
      <c r="C10" s="4">
        <f t="shared" ref="C10:I10" si="0">SUM(C2:C9)</f>
        <v>293270245663.19092</v>
      </c>
      <c r="D10" s="4">
        <f t="shared" si="0"/>
        <v>291552641425.30579</v>
      </c>
      <c r="E10" s="4">
        <f t="shared" si="0"/>
        <v>291042726710.98663</v>
      </c>
      <c r="F10" s="4">
        <f t="shared" si="0"/>
        <v>290685536620.37848</v>
      </c>
      <c r="G10" s="4">
        <f t="shared" si="0"/>
        <v>287174855832.29108</v>
      </c>
      <c r="H10" s="4">
        <f t="shared" si="0"/>
        <v>285073160816.51001</v>
      </c>
      <c r="I10" s="4">
        <f t="shared" si="0"/>
        <v>282890751118.69733</v>
      </c>
      <c r="J10" s="4">
        <f>SUM(J2:J9)</f>
        <v>283176074080.82843</v>
      </c>
    </row>
    <row r="12" spans="2:10">
      <c r="C12" s="1"/>
      <c r="D12" s="1"/>
      <c r="J12" s="98"/>
    </row>
    <row r="14" spans="2:10">
      <c r="C14" s="2"/>
      <c r="D14" s="2"/>
    </row>
    <row r="15" spans="2:10">
      <c r="C15" s="2"/>
      <c r="D15" s="2"/>
    </row>
    <row r="16" spans="2:10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opLeftCell="B1" zoomScale="150" zoomScaleNormal="150" workbookViewId="0">
      <pane xSplit="1" topLeftCell="C1" activePane="topRight" state="frozen"/>
      <selection activeCell="B1" sqref="B1"/>
      <selection pane="topRight" activeCell="B9" sqref="B9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19.7109375" customWidth="1"/>
    <col min="11" max="11" width="20.28515625" customWidth="1"/>
  </cols>
  <sheetData>
    <row r="1" spans="1:11" ht="30" customHeight="1" thickBot="1">
      <c r="B1" s="152" t="s">
        <v>118</v>
      </c>
      <c r="C1" s="174">
        <v>42440</v>
      </c>
      <c r="D1" s="174">
        <v>42447</v>
      </c>
      <c r="E1" s="174">
        <v>42461</v>
      </c>
      <c r="F1" s="174">
        <v>42468</v>
      </c>
      <c r="G1" s="174">
        <v>42475</v>
      </c>
      <c r="H1" s="174">
        <v>42482</v>
      </c>
      <c r="I1" s="174">
        <v>42489</v>
      </c>
      <c r="J1" s="174">
        <v>38843</v>
      </c>
      <c r="K1" s="142" t="s">
        <v>117</v>
      </c>
    </row>
    <row r="2" spans="1:11">
      <c r="B2" s="152" t="s">
        <v>1</v>
      </c>
      <c r="C2" s="137">
        <v>7914944666.7699995</v>
      </c>
      <c r="D2" s="137">
        <v>8101913547.8899994</v>
      </c>
      <c r="E2" s="137">
        <v>8473705798.54</v>
      </c>
      <c r="F2" s="137">
        <v>8698777909.9599991</v>
      </c>
      <c r="G2" s="137">
        <v>9036490486.2399998</v>
      </c>
      <c r="H2" s="137">
        <v>9242974555.0699997</v>
      </c>
      <c r="I2" s="137">
        <v>9556436238.0600014</v>
      </c>
      <c r="J2" s="137">
        <v>9513875443.2900009</v>
      </c>
      <c r="K2" s="143">
        <f>STDEV(C2:J2)</f>
        <v>623230104.54969811</v>
      </c>
    </row>
    <row r="3" spans="1:11">
      <c r="B3" s="152" t="s">
        <v>84</v>
      </c>
      <c r="C3" s="137">
        <v>4546694064.6199999</v>
      </c>
      <c r="D3" s="137">
        <v>4515333585.5099993</v>
      </c>
      <c r="E3" s="137">
        <v>4511062086.8499994</v>
      </c>
      <c r="F3" s="137">
        <v>4473582861.3900003</v>
      </c>
      <c r="G3" s="137">
        <v>4432668254.2300005</v>
      </c>
      <c r="H3" s="137">
        <v>4437703284.9799995</v>
      </c>
      <c r="I3" s="137">
        <v>4437618936.71</v>
      </c>
      <c r="J3" s="137">
        <v>4513895741.3399992</v>
      </c>
      <c r="K3" s="144">
        <f t="shared" ref="K3:K9" si="0">STDEV(C3:J3)</f>
        <v>44037361.978055261</v>
      </c>
    </row>
    <row r="4" spans="1:11">
      <c r="B4" s="152" t="s">
        <v>106</v>
      </c>
      <c r="C4" s="138">
        <v>23349186013.771824</v>
      </c>
      <c r="D4" s="138">
        <v>23309883243.399342</v>
      </c>
      <c r="E4" s="138">
        <v>23192363728.683502</v>
      </c>
      <c r="F4" s="138">
        <v>22138355640.011375</v>
      </c>
      <c r="G4" s="138">
        <v>22312854265.14048</v>
      </c>
      <c r="H4" s="138">
        <v>22377975056.450001</v>
      </c>
      <c r="I4" s="138">
        <v>22521652300.401424</v>
      </c>
      <c r="J4" s="138">
        <v>22787556145.83482</v>
      </c>
      <c r="K4" s="144">
        <f t="shared" si="0"/>
        <v>481860496.59456223</v>
      </c>
    </row>
    <row r="5" spans="1:11">
      <c r="B5" s="152" t="s">
        <v>83</v>
      </c>
      <c r="C5" s="137">
        <v>11000468328.32478</v>
      </c>
      <c r="D5" s="137">
        <v>11104617768.764851</v>
      </c>
      <c r="E5" s="137">
        <v>11432121843.15308</v>
      </c>
      <c r="F5" s="137">
        <v>11581602589.811298</v>
      </c>
      <c r="G5" s="137">
        <v>11753443329.59054</v>
      </c>
      <c r="H5" s="137">
        <v>11889695433.43</v>
      </c>
      <c r="I5" s="137">
        <v>11960018342.080109</v>
      </c>
      <c r="J5" s="137">
        <v>12053358995.070839</v>
      </c>
      <c r="K5" s="144">
        <f t="shared" si="0"/>
        <v>392046481.99416518</v>
      </c>
    </row>
    <row r="6" spans="1:11">
      <c r="B6" s="152" t="s">
        <v>0</v>
      </c>
      <c r="C6" s="137">
        <v>12744909054.420002</v>
      </c>
      <c r="D6" s="137">
        <v>12648170635.1</v>
      </c>
      <c r="E6" s="137">
        <v>12573053511.700001</v>
      </c>
      <c r="F6" s="137">
        <v>12541623630.720001</v>
      </c>
      <c r="G6" s="137">
        <v>12517952255.030001</v>
      </c>
      <c r="H6" s="137">
        <v>12587273510.67</v>
      </c>
      <c r="I6" s="137">
        <v>12671267352.809999</v>
      </c>
      <c r="J6" s="137">
        <v>12918157106.559999</v>
      </c>
      <c r="K6" s="144">
        <f t="shared" si="0"/>
        <v>131153293.04520443</v>
      </c>
    </row>
    <row r="7" spans="1:11">
      <c r="B7" s="152" t="s">
        <v>79</v>
      </c>
      <c r="C7" s="137">
        <v>45556485952.677971</v>
      </c>
      <c r="D7" s="137">
        <v>45555020324.977966</v>
      </c>
      <c r="E7" s="137">
        <v>45679053321.605835</v>
      </c>
      <c r="F7" s="137">
        <v>45694974381.345833</v>
      </c>
      <c r="G7" s="137">
        <v>45692784966.04583</v>
      </c>
      <c r="H7" s="137">
        <v>45691535366.720001</v>
      </c>
      <c r="I7" s="137">
        <v>45696370964.415833</v>
      </c>
      <c r="J7" s="137">
        <v>45707168969.702789</v>
      </c>
      <c r="K7" s="144">
        <f t="shared" si="0"/>
        <v>64291483.755961336</v>
      </c>
    </row>
    <row r="8" spans="1:11">
      <c r="B8" s="152" t="s">
        <v>80</v>
      </c>
      <c r="C8" s="139">
        <v>180608872534.97632</v>
      </c>
      <c r="D8" s="139">
        <v>178525969589.07361</v>
      </c>
      <c r="E8" s="139">
        <v>177351300922.41422</v>
      </c>
      <c r="F8" s="139">
        <v>177701978276.03</v>
      </c>
      <c r="G8" s="139">
        <v>173660065061.31421</v>
      </c>
      <c r="H8" s="139">
        <v>171107837889.85999</v>
      </c>
      <c r="I8" s="139">
        <v>168120831815.13998</v>
      </c>
      <c r="J8" s="139">
        <v>167754060247.98999</v>
      </c>
      <c r="K8" s="144">
        <f t="shared" si="0"/>
        <v>4930259865.4456348</v>
      </c>
    </row>
    <row r="9" spans="1:11">
      <c r="B9" s="152" t="s">
        <v>105</v>
      </c>
      <c r="C9" s="140">
        <v>7548685047.6300001</v>
      </c>
      <c r="D9" s="141">
        <v>7791732730.5900002</v>
      </c>
      <c r="E9" s="141">
        <v>7830065498.039999</v>
      </c>
      <c r="F9" s="141">
        <v>7854641331.1099997</v>
      </c>
      <c r="G9" s="141">
        <v>7768597214.7000008</v>
      </c>
      <c r="H9" s="141">
        <v>7738165719.3299999</v>
      </c>
      <c r="I9" s="141">
        <v>7926555169.0799999</v>
      </c>
      <c r="J9" s="141">
        <v>7928001431.04</v>
      </c>
      <c r="K9" s="144">
        <f t="shared" si="0"/>
        <v>122068120.59734796</v>
      </c>
    </row>
    <row r="10" spans="1:11" s="145" customFormat="1" ht="15.75" thickBot="1">
      <c r="A10" s="3"/>
      <c r="B10" s="146" t="s">
        <v>2</v>
      </c>
      <c r="C10" s="147">
        <f t="shared" ref="C10:I10" si="1">SUM(C2:C9)</f>
        <v>293270245663.19092</v>
      </c>
      <c r="D10" s="147">
        <f t="shared" si="1"/>
        <v>291552641425.30579</v>
      </c>
      <c r="E10" s="147">
        <f t="shared" si="1"/>
        <v>291042726710.98663</v>
      </c>
      <c r="F10" s="147">
        <f t="shared" si="1"/>
        <v>290685536620.37848</v>
      </c>
      <c r="G10" s="147">
        <f t="shared" si="1"/>
        <v>287174855832.29108</v>
      </c>
      <c r="H10" s="147">
        <f t="shared" si="1"/>
        <v>285073160816.51001</v>
      </c>
      <c r="I10" s="147">
        <f t="shared" si="1"/>
        <v>282890751118.69733</v>
      </c>
      <c r="J10" s="147">
        <f>SUM(J2:J9)</f>
        <v>283176074080.82843</v>
      </c>
      <c r="K10" s="148"/>
    </row>
    <row r="12" spans="1:11">
      <c r="C12" s="1"/>
      <c r="D12" s="1"/>
      <c r="J12" s="98"/>
    </row>
    <row r="14" spans="1:11">
      <c r="C14" s="2"/>
      <c r="D14" s="2"/>
    </row>
    <row r="15" spans="1:11">
      <c r="C15" s="2"/>
      <c r="D15" s="2"/>
    </row>
    <row r="16" spans="1:11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</sheetData>
  <pageMargins left="0.18" right="0.24" top="0.59" bottom="0.75" header="0.25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Standard Deviation</vt:lpstr>
      <vt:lpstr>Sector Trend</vt:lpstr>
      <vt:lpstr>Total NAV</vt:lpstr>
      <vt:lpstr>Data!_GoBack</vt:lpstr>
      <vt:lpstr>'NAV Trend'!Print_Area</vt:lpstr>
      <vt:lpstr>'Standard Deviation'!Print_Area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2016-03-10T16:18:48Z</cp:lastPrinted>
  <dcterms:created xsi:type="dcterms:W3CDTF">2014-07-02T14:15:07Z</dcterms:created>
  <dcterms:modified xsi:type="dcterms:W3CDTF">2016-05-11T09:03:34Z</dcterms:modified>
</cp:coreProperties>
</file>