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Data!$F$141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8" i="11" l="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L127" i="11"/>
  <c r="AN127" i="11"/>
  <c r="AJ128" i="11"/>
  <c r="AL128" i="11"/>
  <c r="AN128" i="11"/>
  <c r="AO117" i="11"/>
  <c r="AN117" i="11"/>
  <c r="AM117" i="11"/>
  <c r="AL117" i="11"/>
  <c r="AK117" i="11"/>
  <c r="AJ11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3" i="11"/>
  <c r="AL113" i="11"/>
  <c r="AN113" i="11"/>
  <c r="AO5" i="11"/>
  <c r="AN5" i="11"/>
  <c r="AM5" i="11"/>
  <c r="AL5" i="11"/>
  <c r="AK5" i="11"/>
  <c r="AJ5" i="11"/>
  <c r="AH128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3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7" i="11"/>
  <c r="AF112" i="11"/>
  <c r="AF105" i="11"/>
  <c r="AF82" i="11"/>
  <c r="AF77" i="11"/>
  <c r="AF54" i="11"/>
  <c r="AF43" i="11"/>
  <c r="AF18" i="11"/>
  <c r="I9" i="1"/>
  <c r="G54" i="9"/>
  <c r="H9" i="1"/>
  <c r="G9" i="1"/>
  <c r="F9" i="1"/>
  <c r="E9" i="1"/>
  <c r="D9" i="1"/>
  <c r="C9" i="1"/>
  <c r="AF128" i="11" l="1"/>
  <c r="AF113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7" i="11"/>
  <c r="AB112" i="11"/>
  <c r="AB105" i="11"/>
  <c r="AB82" i="11"/>
  <c r="AB77" i="11"/>
  <c r="AB54" i="11"/>
  <c r="AB43" i="11"/>
  <c r="AB18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B113" i="11" l="1"/>
  <c r="AB128" i="11"/>
  <c r="K103" i="9"/>
  <c r="J103" i="9"/>
  <c r="AA126" i="11" l="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7" i="11"/>
  <c r="AD127" i="11" s="1"/>
  <c r="X112" i="11"/>
  <c r="AD112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28" i="11" l="1"/>
  <c r="AD128" i="11" s="1"/>
  <c r="X113" i="11"/>
  <c r="AD113" i="11" s="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1" i="11"/>
  <c r="V111" i="11"/>
  <c r="W110" i="11"/>
  <c r="V110" i="11"/>
  <c r="W109" i="11"/>
  <c r="V109" i="11"/>
  <c r="W108" i="11"/>
  <c r="V108" i="11"/>
  <c r="W107" i="11"/>
  <c r="V107" i="11"/>
  <c r="W104" i="11"/>
  <c r="V104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7" i="11"/>
  <c r="Z127" i="11" s="1"/>
  <c r="T112" i="11"/>
  <c r="Z112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T128" i="11" l="1"/>
  <c r="Z128" i="11" s="1"/>
  <c r="T113" i="11"/>
  <c r="Z113" i="11" s="1"/>
  <c r="S126" i="11" l="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1" i="11"/>
  <c r="R111" i="11"/>
  <c r="S110" i="11"/>
  <c r="R110" i="11"/>
  <c r="S109" i="11"/>
  <c r="R109" i="11"/>
  <c r="S108" i="11"/>
  <c r="R108" i="11"/>
  <c r="S107" i="11"/>
  <c r="R107" i="11"/>
  <c r="S104" i="11"/>
  <c r="R104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7" i="11"/>
  <c r="V127" i="11" s="1"/>
  <c r="P112" i="11"/>
  <c r="V112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P128" i="11" l="1"/>
  <c r="V128" i="11" s="1"/>
  <c r="P113" i="11"/>
  <c r="V113" i="11" s="1"/>
  <c r="J58" i="9"/>
  <c r="K58" i="9" l="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1" i="11"/>
  <c r="N111" i="11"/>
  <c r="O110" i="11"/>
  <c r="N110" i="11"/>
  <c r="O109" i="11"/>
  <c r="N109" i="11"/>
  <c r="O108" i="11"/>
  <c r="N108" i="11"/>
  <c r="O107" i="11"/>
  <c r="N107" i="11"/>
  <c r="O104" i="11"/>
  <c r="N104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7" i="11"/>
  <c r="R127" i="11" s="1"/>
  <c r="L112" i="11"/>
  <c r="R112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L113" i="11" l="1"/>
  <c r="R113" i="11" s="1"/>
  <c r="R18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1" i="11"/>
  <c r="J111" i="11"/>
  <c r="K110" i="11"/>
  <c r="J110" i="11"/>
  <c r="K109" i="11"/>
  <c r="J109" i="11"/>
  <c r="K108" i="11"/>
  <c r="J108" i="11"/>
  <c r="K107" i="11"/>
  <c r="J107" i="11"/>
  <c r="K104" i="11"/>
  <c r="J104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7" i="11"/>
  <c r="N127" i="11" s="1"/>
  <c r="H112" i="11"/>
  <c r="N112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L128" i="11" l="1"/>
  <c r="R128" i="11" s="1"/>
  <c r="H113" i="11"/>
  <c r="N113" i="11" s="1"/>
  <c r="K107" i="9"/>
  <c r="H128" i="11" l="1"/>
  <c r="N128" i="11" s="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1" i="11"/>
  <c r="F111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7" i="11"/>
  <c r="J127" i="11" s="1"/>
  <c r="D112" i="11"/>
  <c r="J112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D113" i="11" l="1"/>
  <c r="J113" i="11" s="1"/>
  <c r="B127" i="11"/>
  <c r="B112" i="11"/>
  <c r="B105" i="11"/>
  <c r="B82" i="11"/>
  <c r="B77" i="11"/>
  <c r="B54" i="11"/>
  <c r="B43" i="11"/>
  <c r="B18" i="11"/>
  <c r="F105" i="11" l="1"/>
  <c r="F43" i="11"/>
  <c r="F54" i="11"/>
  <c r="F77" i="11"/>
  <c r="F127" i="11"/>
  <c r="F82" i="11"/>
  <c r="F112" i="11"/>
  <c r="F18" i="11"/>
  <c r="D128" i="11"/>
  <c r="J128" i="11" s="1"/>
  <c r="B113" i="11"/>
  <c r="J57" i="9"/>
  <c r="K57" i="9"/>
  <c r="F113" i="11" l="1"/>
  <c r="B128" i="11"/>
  <c r="F128" i="11" l="1"/>
  <c r="J76" i="9" l="1"/>
  <c r="K76" i="9"/>
  <c r="G77" i="9"/>
  <c r="K75" i="9"/>
  <c r="J75" i="9"/>
  <c r="H57" i="9" l="1"/>
  <c r="H58" i="9"/>
  <c r="H76" i="9"/>
  <c r="K126" i="9"/>
  <c r="J126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1" i="11"/>
  <c r="AS111" i="11" s="1"/>
  <c r="AT111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Q123" i="11"/>
  <c r="AS123" i="11" s="1"/>
  <c r="AT123" i="11"/>
  <c r="AT126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J107" i="9"/>
  <c r="J108" i="9"/>
  <c r="K108" i="9"/>
  <c r="J109" i="9"/>
  <c r="K109" i="9"/>
  <c r="J110" i="9"/>
  <c r="K110" i="9"/>
  <c r="J111" i="9"/>
  <c r="K111" i="9"/>
  <c r="D112" i="9"/>
  <c r="G112" i="9"/>
  <c r="H107" i="9" s="1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7" i="9"/>
  <c r="K127" i="9"/>
  <c r="D128" i="9"/>
  <c r="G128" i="9"/>
  <c r="J135" i="9"/>
  <c r="K135" i="9"/>
  <c r="E103" i="9" l="1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1" i="9"/>
  <c r="E124" i="9"/>
  <c r="E120" i="9"/>
  <c r="E127" i="9"/>
  <c r="E123" i="9"/>
  <c r="E119" i="9"/>
  <c r="E126" i="9"/>
  <c r="E122" i="9"/>
  <c r="E118" i="9"/>
  <c r="E125" i="9"/>
  <c r="E110" i="9"/>
  <c r="E109" i="9"/>
  <c r="E108" i="9"/>
  <c r="E111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6" i="9"/>
  <c r="H89" i="9"/>
  <c r="H93" i="9"/>
  <c r="H97" i="9"/>
  <c r="H101" i="9"/>
  <c r="H91" i="9"/>
  <c r="H95" i="9"/>
  <c r="H104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3" i="9"/>
  <c r="H11" i="9"/>
  <c r="H6" i="9"/>
  <c r="H8" i="9"/>
  <c r="H52" i="9"/>
  <c r="H45" i="9"/>
  <c r="H122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1" i="9"/>
  <c r="H118" i="9"/>
  <c r="H125" i="9"/>
  <c r="H127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8" i="9"/>
  <c r="H123" i="9"/>
  <c r="H119" i="9"/>
  <c r="H124" i="9"/>
  <c r="H120" i="9"/>
  <c r="J82" i="9"/>
  <c r="I11" i="1"/>
  <c r="F11" i="1"/>
  <c r="D11" i="1"/>
  <c r="AQ112" i="11"/>
  <c r="J11" i="1"/>
  <c r="H86" i="9"/>
  <c r="J105" i="9"/>
  <c r="H84" i="9"/>
  <c r="H42" i="9"/>
  <c r="H110" i="9"/>
  <c r="H109" i="9"/>
  <c r="H111" i="9"/>
  <c r="H108" i="9"/>
  <c r="J112" i="9"/>
  <c r="G113" i="9"/>
  <c r="D129" i="9" l="1"/>
  <c r="M113" i="9"/>
  <c r="H77" i="9"/>
  <c r="H105" i="9"/>
  <c r="J113" i="9"/>
  <c r="AQ126" i="11"/>
  <c r="AS126" i="11" s="1"/>
  <c r="AS112" i="11"/>
  <c r="E112" i="9"/>
  <c r="E82" i="9"/>
  <c r="H82" i="9"/>
  <c r="H18" i="9"/>
  <c r="E105" i="9"/>
  <c r="E18" i="9"/>
  <c r="H112" i="9"/>
  <c r="E54" i="9"/>
  <c r="G129" i="9"/>
  <c r="H54" i="9"/>
  <c r="E43" i="9"/>
  <c r="E77" i="9"/>
  <c r="H43" i="9"/>
  <c r="J129" i="9" l="1"/>
</calcChain>
</file>

<file path=xl/sharedStrings.xml><?xml version="1.0" encoding="utf-8"?>
<sst xmlns="http://schemas.openxmlformats.org/spreadsheetml/2006/main" count="591" uniqueCount="203">
  <si>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</si>
  <si>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</si>
  <si>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</si>
  <si>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</si>
  <si>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</si>
  <si>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</si>
  <si>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</si>
  <si>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</si>
  <si>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</si>
  <si>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</si>
  <si>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</si>
  <si>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</si>
  <si>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</si>
  <si>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</si>
  <si>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</si>
  <si>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</si>
  <si>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</si>
  <si>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</si>
  <si>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</si>
  <si>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</si>
  <si>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</si>
  <si>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</si>
  <si>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</si>
  <si>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</si>
  <si>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</si>
  <si>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</si>
  <si>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</si>
  <si>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</si>
  <si>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</si>
  <si>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</si>
  <si>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</si>
  <si>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</si>
  <si>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</si>
  <si>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</si>
  <si>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</si>
  <si>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</si>
  <si>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</si>
  <si>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</si>
  <si>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</si>
  <si>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</si>
  <si>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</si>
  <si>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</si>
  <si>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</si>
  <si>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</si>
  <si>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</si>
  <si>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</si>
  <si>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</si>
  <si>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</si>
  <si>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</si>
  <si>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</si>
  <si>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</si>
  <si>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</si>
  <si>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</si>
  <si>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</si>
  <si>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</si>
  <si>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</si>
  <si>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</si>
  <si>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</si>
  <si>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</si>
  <si>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</si>
  <si>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</si>
  <si>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</si>
  <si>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</si>
  <si>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</si>
  <si>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</si>
  <si>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</si>
  <si>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</si>
  <si>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</si>
  <si>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</si>
  <si>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</si>
  <si>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</si>
  <si>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</si>
  <si>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</si>
  <si>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</si>
  <si>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</si>
  <si>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</si>
  <si>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</si>
  <si>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</si>
  <si>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</si>
  <si>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</si>
  <si>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</si>
  <si>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</si>
  <si>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</si>
  <si>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</si>
  <si>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</si>
  <si>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</si>
  <si>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</si>
  <si>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</si>
  <si>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</si>
  <si>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</si>
  <si>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</si>
  <si>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</si>
  <si>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</si>
  <si>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</si>
  <si>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</si>
  <si>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</si>
  <si>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</si>
  <si>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</si>
  <si>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</si>
  <si>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</si>
  <si>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</si>
  <si>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</si>
  <si>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</si>
  <si>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</si>
  <si>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</si>
  <si>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</si>
  <si>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</si>
  <si>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</si>
  <si>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</si>
  <si>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</si>
  <si>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</si>
  <si>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</si>
  <si>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</si>
  <si>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</si>
  <si>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</si>
  <si>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</si>
  <si>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</si>
  <si>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</si>
  <si>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</si>
  <si>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</si>
  <si>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</si>
  <si>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</si>
  <si>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</si>
  <si>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</si>
  <si>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</si>
  <si>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</si>
  <si>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</si>
  <si>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</si>
  <si>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</si>
  <si>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</si>
  <si>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</si>
  <si>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</si>
  <si>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</si>
  <si>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</si>
  <si>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</si>
  <si>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</si>
  <si>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</si>
  <si>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</si>
  <si>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</si>
  <si>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</si>
  <si>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</si>
  <si>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</si>
  <si>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</si>
  <si>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</si>
  <si>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</si>
  <si>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</si>
  <si>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</si>
  <si>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</si>
  <si>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</si>
  <si>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</si>
  <si>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</si>
  <si>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</si>
  <si>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</si>
  <si>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</si>
  <si>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</si>
  <si>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</si>
  <si>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</si>
  <si>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</si>
  <si>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</si>
  <si>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</si>
  <si>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</si>
  <si>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</si>
  <si>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</si>
  <si>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</si>
  <si>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</si>
  <si>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</si>
  <si>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</si>
  <si>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</si>
  <si>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</si>
  <si>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</si>
  <si>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</si>
  <si>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</si>
  <si>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</si>
  <si>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</si>
  <si>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</si>
  <si>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</si>
  <si>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</si>
  <si>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</si>
  <si>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</si>
  <si>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</si>
  <si>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</si>
  <si>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</si>
  <si>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</si>
  <si>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</si>
  <si>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</si>
  <si>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</si>
  <si>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</si>
  <si>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</si>
  <si>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</si>
  <si>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>NAV and Unit Price as at Week Ended April 17, 2020</t>
  </si>
  <si>
    <t>NAV and Unit Price as at Week Ended April 24, 2020</t>
  </si>
  <si>
    <t>NAV and Unit Price as at Week Ended April 30, 2020</t>
  </si>
  <si>
    <t xml:space="preserve"> </t>
  </si>
  <si>
    <t>NAV and Unit Price as at Week Ended May 8, 2020</t>
  </si>
  <si>
    <t>% Change</t>
  </si>
  <si>
    <t>NAV and Unit Price as at Week Ended May 15, 2020</t>
  </si>
  <si>
    <t>NAV and Unit Price as at Week Ended May 22, 2020</t>
  </si>
  <si>
    <t>NAV and Unit Price as at Week Ended May 29, 2020</t>
  </si>
  <si>
    <t>NAV and Unit Price as at Week Ended June 5, 2020</t>
  </si>
  <si>
    <t>Union Trustees Mixed Fund</t>
  </si>
  <si>
    <t>NET ASSET VALUES AND UNIT PRICES OF FUND MANAGEMENT AND COLLECTIVE INVESTMENT SCHEMES AS AT WEEK ENDED JUNE 11, 2020</t>
  </si>
  <si>
    <t>NAV and Unit Price as at Week Ended June 11, 2020</t>
  </si>
  <si>
    <t>MARKET CAPITALIZATION OF EXCHANGE TRADED FUNDS AS AT JUNE 11,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</si>
</sst>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2" applyNumberFormat="1" applyFont="1" applyFill="1" applyBorder="1" applyAlignment="1">
      <alignment horizontal="left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1216923673606.5015</c:v>
                </c:pt>
                <c:pt idx="1">
                  <c:v>1224354877427.792</c:v>
                </c:pt>
                <c:pt idx="2">
                  <c:v>1238966993885.2117</c:v>
                </c:pt>
                <c:pt idx="3">
                  <c:v>1247076803177.3821</c:v>
                </c:pt>
                <c:pt idx="4">
                  <c:v>1249124071937.3818</c:v>
                </c:pt>
                <c:pt idx="5">
                  <c:v>1256549455831.3418</c:v>
                </c:pt>
                <c:pt idx="6">
                  <c:v>1260256611329.1318</c:v>
                </c:pt>
                <c:pt idx="7">
                  <c:v>1258149626284.532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4297890060.4499998</c:v>
                </c:pt>
                <c:pt idx="1">
                  <c:v>4349441924.0699997</c:v>
                </c:pt>
                <c:pt idx="2">
                  <c:v>4443201309.1900005</c:v>
                </c:pt>
                <c:pt idx="3">
                  <c:v>4467811353.3200006</c:v>
                </c:pt>
                <c:pt idx="4">
                  <c:v>4586548579.4299994</c:v>
                </c:pt>
                <c:pt idx="5">
                  <c:v>4609218206.0599995</c:v>
                </c:pt>
                <c:pt idx="6">
                  <c:v>4639159997.8800001</c:v>
                </c:pt>
                <c:pt idx="7">
                  <c:v>4613116917.0100002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22342253026.610001</c:v>
                </c:pt>
                <c:pt idx="1">
                  <c:v>22612715694.420006</c:v>
                </c:pt>
                <c:pt idx="2">
                  <c:v>23065329238.690002</c:v>
                </c:pt>
                <c:pt idx="3">
                  <c:v>23027254221.399998</c:v>
                </c:pt>
                <c:pt idx="4">
                  <c:v>23609981356.890003</c:v>
                </c:pt>
                <c:pt idx="5">
                  <c:v>23705149118.630005</c:v>
                </c:pt>
                <c:pt idx="6">
                  <c:v>24713173772.939999</c:v>
                </c:pt>
                <c:pt idx="7">
                  <c:v>24756008175.310001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9808080485.0300007</c:v>
                </c:pt>
                <c:pt idx="1">
                  <c:v>9985797801.4400005</c:v>
                </c:pt>
                <c:pt idx="2">
                  <c:v>10408759359.720003</c:v>
                </c:pt>
                <c:pt idx="3">
                  <c:v>10415241677.380001</c:v>
                </c:pt>
                <c:pt idx="4">
                  <c:v>10849529404.829998</c:v>
                </c:pt>
                <c:pt idx="5">
                  <c:v>10969538984.709999</c:v>
                </c:pt>
                <c:pt idx="6">
                  <c:v>10920789015.190001</c:v>
                </c:pt>
                <c:pt idx="7">
                  <c:v>10925603937.280003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45029009057.991821</c:v>
                </c:pt>
                <c:pt idx="1">
                  <c:v>45038012776.77182</c:v>
                </c:pt>
                <c:pt idx="2">
                  <c:v>45054161669.421814</c:v>
                </c:pt>
                <c:pt idx="3">
                  <c:v>45067470436.241821</c:v>
                </c:pt>
                <c:pt idx="4">
                  <c:v>45062798060.571815</c:v>
                </c:pt>
                <c:pt idx="5">
                  <c:v>45072570366.121819</c:v>
                </c:pt>
                <c:pt idx="6">
                  <c:v>46081141363.051819</c:v>
                </c:pt>
                <c:pt idx="7">
                  <c:v>45090399333.211815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43945</c:v>
                </c:pt>
                <c:pt idx="1">
                  <c:v>43951</c:v>
                </c:pt>
                <c:pt idx="2">
                  <c:v>43959</c:v>
                </c:pt>
                <c:pt idx="3">
                  <c:v>43966</c:v>
                </c:pt>
                <c:pt idx="4">
                  <c:v>43973</c:v>
                </c:pt>
                <c:pt idx="5">
                  <c:v>43980</c:v>
                </c:pt>
                <c:pt idx="6">
                  <c:v>43987</c:v>
                </c:pt>
                <c:pt idx="7">
                  <c:v>43993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816836771857.5199</c:v>
                </c:pt>
                <c:pt idx="1">
                  <c:v>817980614664.8501</c:v>
                </c:pt>
                <c:pt idx="2">
                  <c:v>828753633815.72986</c:v>
                </c:pt>
                <c:pt idx="3">
                  <c:v>833684629141.14014</c:v>
                </c:pt>
                <c:pt idx="4">
                  <c:v>828049288188.62012</c:v>
                </c:pt>
                <c:pt idx="5">
                  <c:v>829804740122.95984</c:v>
                </c:pt>
                <c:pt idx="6">
                  <c:v>825138574363.98022</c:v>
                </c:pt>
                <c:pt idx="7">
                  <c:v>817988983524.22021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43945</c:v>
                </c:pt>
                <c:pt idx="1">
                  <c:v>43951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210008521215.72998</c:v>
                </c:pt>
                <c:pt idx="1">
                  <c:v>213180551407.41</c:v>
                </c:pt>
                <c:pt idx="2">
                  <c:v>214350747170.66003</c:v>
                </c:pt>
                <c:pt idx="3">
                  <c:v>212973839903.34003</c:v>
                </c:pt>
                <c:pt idx="4">
                  <c:v>213917807737.86993</c:v>
                </c:pt>
                <c:pt idx="5">
                  <c:v>215813309201.73004</c:v>
                </c:pt>
                <c:pt idx="6">
                  <c:v>217024156407.87991</c:v>
                </c:pt>
                <c:pt idx="7">
                  <c:v>220706529310.94995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108601147903.16998</c:v>
                </c:pt>
                <c:pt idx="1">
                  <c:v>111207743158.83</c:v>
                </c:pt>
                <c:pt idx="2">
                  <c:v>112891161321.79999</c:v>
                </c:pt>
                <c:pt idx="3">
                  <c:v>117440556444.56</c:v>
                </c:pt>
                <c:pt idx="4">
                  <c:v>123048118609.16998</c:v>
                </c:pt>
                <c:pt idx="5">
                  <c:v>126574929831.13</c:v>
                </c:pt>
                <c:pt idx="6">
                  <c:v>131739616408.21001</c:v>
                </c:pt>
                <c:pt idx="7">
                  <c:v>134068985086.54996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tabSelected="1" zoomScale="160" zoomScaleNormal="160" workbookViewId="0">
      <selection activeCell="A4" sqref="A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5" t="s">
        <v>200</v>
      </c>
      <c r="B1" s="406"/>
      <c r="C1" s="406"/>
      <c r="D1" s="406"/>
      <c r="E1" s="406"/>
      <c r="F1" s="406"/>
      <c r="G1" s="406"/>
      <c r="H1" s="406"/>
      <c r="I1" s="406"/>
      <c r="J1" s="406"/>
      <c r="K1" s="407"/>
      <c r="M1" s="4"/>
    </row>
    <row r="2" spans="1:19" ht="24.75" customHeight="1" thickBot="1">
      <c r="A2" s="191"/>
      <c r="B2" s="194"/>
      <c r="C2" s="192"/>
      <c r="D2" s="394" t="s">
        <v>198</v>
      </c>
      <c r="E2" s="408"/>
      <c r="F2" s="409"/>
      <c r="G2" s="394" t="s">
        <v>201</v>
      </c>
      <c r="H2" s="408"/>
      <c r="I2" s="409"/>
      <c r="J2" s="399" t="s">
        <v>85</v>
      </c>
      <c r="K2" s="400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68">
        <v>1</v>
      </c>
      <c r="B5" s="369" t="s">
        <v>7</v>
      </c>
      <c r="C5" s="369" t="s">
        <v>8</v>
      </c>
      <c r="D5" s="75">
        <v>4629491602.4099998</v>
      </c>
      <c r="E5" s="57">
        <f t="shared" ref="E5:E8" si="0">(D5/$G$18)</f>
        <v>0.42372866790579822</v>
      </c>
      <c r="F5" s="75">
        <v>7699.2</v>
      </c>
      <c r="G5" s="75">
        <v>4660217927.5100002</v>
      </c>
      <c r="H5" s="57">
        <f t="shared" ref="H5:H12" si="1">(G5/$G$18)</f>
        <v>0.42654099070977219</v>
      </c>
      <c r="I5" s="75">
        <v>7747.47</v>
      </c>
      <c r="J5" s="190">
        <f t="shared" ref="J5:J12" si="2">((G5-D5)/D5)</f>
        <v>6.6370840988252385E-3</v>
      </c>
      <c r="K5" s="190">
        <f t="shared" ref="K5:K12" si="3">((I5-F5)/F5)</f>
        <v>6.269482543640955E-3</v>
      </c>
      <c r="L5" s="9"/>
      <c r="M5" s="198"/>
      <c r="N5" s="285"/>
    </row>
    <row r="6" spans="1:19" ht="12.75" customHeight="1">
      <c r="A6" s="368">
        <v>2</v>
      </c>
      <c r="B6" s="56" t="s">
        <v>174</v>
      </c>
      <c r="C6" s="369" t="s">
        <v>62</v>
      </c>
      <c r="D6" s="76">
        <v>554871358.23000002</v>
      </c>
      <c r="E6" s="57">
        <f t="shared" si="0"/>
        <v>5.0786332857690859E-2</v>
      </c>
      <c r="F6" s="75">
        <v>1.1100000000000001</v>
      </c>
      <c r="G6" s="76">
        <v>557445868.29999995</v>
      </c>
      <c r="H6" s="57">
        <f t="shared" si="1"/>
        <v>5.1021972927089244E-2</v>
      </c>
      <c r="I6" s="75">
        <v>1.1100000000000001</v>
      </c>
      <c r="J6" s="190">
        <f t="shared" si="2"/>
        <v>4.6398323355749272E-3</v>
      </c>
      <c r="K6" s="190">
        <f t="shared" si="3"/>
        <v>0</v>
      </c>
      <c r="L6" s="9"/>
      <c r="M6" s="198"/>
      <c r="N6" s="285"/>
    </row>
    <row r="7" spans="1:19" ht="12.95" customHeight="1">
      <c r="A7" s="368">
        <v>3</v>
      </c>
      <c r="B7" s="56" t="s">
        <v>77</v>
      </c>
      <c r="C7" s="369" t="s">
        <v>13</v>
      </c>
      <c r="D7" s="76">
        <v>232499295.63</v>
      </c>
      <c r="E7" s="57">
        <f t="shared" si="0"/>
        <v>2.1280223680511905E-2</v>
      </c>
      <c r="F7" s="75">
        <v>119.78</v>
      </c>
      <c r="G7" s="76">
        <v>231831000.84999999</v>
      </c>
      <c r="H7" s="57">
        <f t="shared" si="1"/>
        <v>2.1219055914973591E-2</v>
      </c>
      <c r="I7" s="75">
        <v>119.43</v>
      </c>
      <c r="J7" s="190">
        <f t="shared" si="2"/>
        <v>-2.8743948586559477E-3</v>
      </c>
      <c r="K7" s="190">
        <f t="shared" si="3"/>
        <v>-2.9220237101352004E-3</v>
      </c>
      <c r="L7" s="9"/>
      <c r="M7" s="238"/>
      <c r="N7" s="10"/>
    </row>
    <row r="8" spans="1:19" ht="12.95" customHeight="1">
      <c r="A8" s="368">
        <v>4</v>
      </c>
      <c r="B8" s="369" t="s">
        <v>14</v>
      </c>
      <c r="C8" s="369" t="s">
        <v>15</v>
      </c>
      <c r="D8" s="76">
        <v>388502868</v>
      </c>
      <c r="E8" s="57">
        <f t="shared" si="0"/>
        <v>3.5558937540684843E-2</v>
      </c>
      <c r="F8" s="98">
        <v>11.43</v>
      </c>
      <c r="G8" s="76">
        <v>388844054</v>
      </c>
      <c r="H8" s="57">
        <f t="shared" si="1"/>
        <v>3.5590165654202283E-2</v>
      </c>
      <c r="I8" s="98">
        <v>11.45</v>
      </c>
      <c r="J8" s="190">
        <f t="shared" si="2"/>
        <v>8.7820715907816675E-4</v>
      </c>
      <c r="K8" s="190">
        <f t="shared" si="3"/>
        <v>1.7497812773402952E-3</v>
      </c>
      <c r="L8" s="48"/>
      <c r="M8" s="198"/>
      <c r="N8" s="10"/>
      <c r="O8" s="337"/>
      <c r="P8" s="338"/>
      <c r="Q8" s="338"/>
      <c r="R8" s="339"/>
    </row>
    <row r="9" spans="1:19" ht="12.95" customHeight="1">
      <c r="A9" s="368">
        <v>5</v>
      </c>
      <c r="B9" s="369" t="s">
        <v>56</v>
      </c>
      <c r="C9" s="369" t="s">
        <v>102</v>
      </c>
      <c r="D9" s="76">
        <v>1228012934.3199999</v>
      </c>
      <c r="E9" s="57">
        <f t="shared" ref="E9:E17" si="4">(D9/$G$18)</f>
        <v>0.112397716535359</v>
      </c>
      <c r="F9" s="98">
        <v>0.67159999999999997</v>
      </c>
      <c r="G9" s="76">
        <v>1227253491.3800001</v>
      </c>
      <c r="H9" s="57">
        <f>(G9/$G$18)</f>
        <v>0.11232820614999636</v>
      </c>
      <c r="I9" s="98">
        <v>0.67049999999999998</v>
      </c>
      <c r="J9" s="190">
        <f t="shared" si="2"/>
        <v>-6.1843236237601421E-4</v>
      </c>
      <c r="K9" s="190">
        <f t="shared" si="3"/>
        <v>-1.6378796902918253E-3</v>
      </c>
      <c r="L9" s="9"/>
      <c r="M9" s="231"/>
      <c r="N9" s="10"/>
      <c r="O9" s="340"/>
      <c r="P9" s="339"/>
      <c r="Q9" s="339"/>
      <c r="R9" s="341"/>
      <c r="S9" s="342"/>
    </row>
    <row r="10" spans="1:19" ht="12.95" customHeight="1">
      <c r="A10" s="368">
        <v>6</v>
      </c>
      <c r="B10" s="369" t="s">
        <v>9</v>
      </c>
      <c r="C10" s="369" t="s">
        <v>16</v>
      </c>
      <c r="D10" s="76">
        <v>2228007704.98</v>
      </c>
      <c r="E10" s="57">
        <f t="shared" si="4"/>
        <v>0.20392535897971389</v>
      </c>
      <c r="F10" s="98">
        <v>15.0846</v>
      </c>
      <c r="G10" s="76">
        <v>2218267521.29</v>
      </c>
      <c r="H10" s="57">
        <f t="shared" si="1"/>
        <v>0.2030338582676329</v>
      </c>
      <c r="I10" s="98">
        <v>15.0784</v>
      </c>
      <c r="J10" s="190">
        <f t="shared" si="2"/>
        <v>-4.3717010799509291E-3</v>
      </c>
      <c r="K10" s="190">
        <f t="shared" si="3"/>
        <v>-4.1101520756266398E-4</v>
      </c>
      <c r="L10" s="49"/>
      <c r="M10" s="231"/>
      <c r="N10" s="10"/>
    </row>
    <row r="11" spans="1:19" ht="12.95" customHeight="1">
      <c r="A11" s="368">
        <v>7</v>
      </c>
      <c r="B11" s="77" t="s">
        <v>18</v>
      </c>
      <c r="C11" s="77" t="s">
        <v>73</v>
      </c>
      <c r="D11" s="76">
        <v>201330975.19</v>
      </c>
      <c r="E11" s="57">
        <f t="shared" si="4"/>
        <v>1.8427445873543408E-2</v>
      </c>
      <c r="F11" s="98">
        <v>120.47</v>
      </c>
      <c r="G11" s="76">
        <v>201061339.75999999</v>
      </c>
      <c r="H11" s="57">
        <f t="shared" si="1"/>
        <v>1.8402766649259984E-2</v>
      </c>
      <c r="I11" s="98">
        <v>120.21</v>
      </c>
      <c r="J11" s="190">
        <f>((G11-D11)/D11)</f>
        <v>-1.3392645108163158E-3</v>
      </c>
      <c r="K11" s="190">
        <f>((I11-F11)/F11)</f>
        <v>-2.1582136631526946E-3</v>
      </c>
      <c r="L11" s="9"/>
      <c r="M11" s="375"/>
      <c r="N11" s="10"/>
    </row>
    <row r="12" spans="1:19" ht="12.95" customHeight="1">
      <c r="A12" s="368">
        <v>8</v>
      </c>
      <c r="B12" s="369" t="s">
        <v>75</v>
      </c>
      <c r="C12" s="369" t="s">
        <v>74</v>
      </c>
      <c r="D12" s="76">
        <v>217838058.84</v>
      </c>
      <c r="E12" s="57">
        <f t="shared" si="4"/>
        <v>1.9938308224472592E-2</v>
      </c>
      <c r="F12" s="98">
        <v>7.8463000000000003</v>
      </c>
      <c r="G12" s="76">
        <v>218091018.84999999</v>
      </c>
      <c r="H12" s="57">
        <f t="shared" si="1"/>
        <v>1.9961461178895263E-2</v>
      </c>
      <c r="I12" s="98">
        <v>7.8552999999999997</v>
      </c>
      <c r="J12" s="190">
        <f t="shared" si="2"/>
        <v>1.1612296370387106E-3</v>
      </c>
      <c r="K12" s="190">
        <f t="shared" si="3"/>
        <v>1.1470374571453364E-3</v>
      </c>
      <c r="L12" s="48"/>
      <c r="M12"/>
      <c r="N12" s="50"/>
      <c r="O12" s="50"/>
    </row>
    <row r="13" spans="1:19" ht="12.95" customHeight="1">
      <c r="A13" s="368">
        <v>9</v>
      </c>
      <c r="B13" s="369" t="s">
        <v>7</v>
      </c>
      <c r="C13" s="56" t="s">
        <v>92</v>
      </c>
      <c r="D13" s="75">
        <v>332001192.16000003</v>
      </c>
      <c r="E13" s="79">
        <f t="shared" si="4"/>
        <v>3.0387445313403316E-2</v>
      </c>
      <c r="F13" s="75">
        <v>1954.25</v>
      </c>
      <c r="G13" s="75">
        <v>331086259.02999997</v>
      </c>
      <c r="H13" s="79">
        <f>(G13/$G$18)</f>
        <v>3.0303703203104208E-2</v>
      </c>
      <c r="I13" s="75">
        <v>1948.83</v>
      </c>
      <c r="J13" s="190">
        <f>((G13-D13)/D13)</f>
        <v>-2.7558127850309789E-3</v>
      </c>
      <c r="K13" s="190">
        <f>((I13-F13)/F13)</f>
        <v>-2.773442497121695E-3</v>
      </c>
      <c r="L13" s="48"/>
      <c r="M13" s="358"/>
      <c r="N13" s="291"/>
      <c r="O13" s="291"/>
    </row>
    <row r="14" spans="1:19" ht="12.95" customHeight="1">
      <c r="A14" s="368">
        <v>10</v>
      </c>
      <c r="B14" s="369" t="s">
        <v>107</v>
      </c>
      <c r="C14" s="75" t="s">
        <v>108</v>
      </c>
      <c r="D14" s="75">
        <v>155307750.94</v>
      </c>
      <c r="E14" s="79">
        <f t="shared" si="4"/>
        <v>1.4215026632080609E-2</v>
      </c>
      <c r="F14" s="75">
        <v>96.16</v>
      </c>
      <c r="G14" s="75">
        <v>155544201.43000001</v>
      </c>
      <c r="H14" s="79">
        <f>(G14/$G$18)</f>
        <v>1.4236668501157814E-2</v>
      </c>
      <c r="I14" s="75">
        <v>96.28</v>
      </c>
      <c r="J14" s="190">
        <f>((G14-D14)/D14)</f>
        <v>1.522464194921974E-3</v>
      </c>
      <c r="K14" s="190">
        <f>((I14-F14)/F14)</f>
        <v>1.2479201331115281E-3</v>
      </c>
      <c r="L14" s="48"/>
      <c r="M14" s="343"/>
      <c r="N14" s="291"/>
      <c r="O14" s="291"/>
    </row>
    <row r="15" spans="1:19" ht="12.95" customHeight="1">
      <c r="A15" s="376">
        <v>11</v>
      </c>
      <c r="B15" s="377" t="s">
        <v>66</v>
      </c>
      <c r="C15" s="377" t="s">
        <v>163</v>
      </c>
      <c r="D15" s="75">
        <v>245536632.06</v>
      </c>
      <c r="E15" s="79">
        <f t="shared" si="4"/>
        <v>2.2473506587785744E-2</v>
      </c>
      <c r="F15" s="75">
        <v>0.98</v>
      </c>
      <c r="G15" s="75">
        <v>246317598.90000001</v>
      </c>
      <c r="H15" s="79">
        <f>(G15/$G$18)</f>
        <v>2.2544987015273622E-2</v>
      </c>
      <c r="I15" s="75">
        <v>0.98</v>
      </c>
      <c r="J15" s="190">
        <f>((G15-D15)/D15)</f>
        <v>3.1806530595775394E-3</v>
      </c>
      <c r="K15" s="190">
        <f>((I15-F15)/F15)</f>
        <v>0</v>
      </c>
      <c r="L15" s="48"/>
      <c r="M15" s="50"/>
      <c r="N15" s="291"/>
      <c r="O15" s="291"/>
    </row>
    <row r="16" spans="1:19" ht="12.95" customHeight="1">
      <c r="A16" s="368">
        <v>12</v>
      </c>
      <c r="B16" s="369" t="s">
        <v>117</v>
      </c>
      <c r="C16" s="56" t="s">
        <v>166</v>
      </c>
      <c r="D16" s="75">
        <v>216216913.33000001</v>
      </c>
      <c r="E16" s="79">
        <f t="shared" si="4"/>
        <v>1.9789927821951468E-2</v>
      </c>
      <c r="F16" s="75">
        <v>1.073285</v>
      </c>
      <c r="G16" s="75">
        <v>197518056.99000001</v>
      </c>
      <c r="H16" s="79">
        <f>(G16/$G$18)</f>
        <v>1.8078456634880852E-2</v>
      </c>
      <c r="I16" s="75">
        <v>1.0809629999999999</v>
      </c>
      <c r="J16" s="190">
        <f>((G16-D16)/D16)</f>
        <v>-8.648193174167168E-2</v>
      </c>
      <c r="K16" s="190">
        <f>((I16-F16)/F16)</f>
        <v>7.1537382894569955E-3</v>
      </c>
      <c r="L16" s="48"/>
      <c r="M16" s="50"/>
      <c r="N16" s="291"/>
      <c r="O16" s="291"/>
    </row>
    <row r="17" spans="1:18" ht="12.95" customHeight="1">
      <c r="A17" s="368">
        <v>13</v>
      </c>
      <c r="B17" s="369" t="s">
        <v>178</v>
      </c>
      <c r="C17" s="56" t="s">
        <v>179</v>
      </c>
      <c r="D17" s="75">
        <v>291171729.10000002</v>
      </c>
      <c r="E17" s="79">
        <f t="shared" si="4"/>
        <v>2.6650401274978766E-2</v>
      </c>
      <c r="F17" s="75">
        <v>99.09</v>
      </c>
      <c r="G17" s="75">
        <v>292125598.99000001</v>
      </c>
      <c r="H17" s="79">
        <f>(G17/$G$18)</f>
        <v>2.6737707193761454E-2</v>
      </c>
      <c r="I17" s="75">
        <v>99.42</v>
      </c>
      <c r="J17" s="190">
        <f>((G17-D17)/D17)</f>
        <v>3.27597013950619E-3</v>
      </c>
      <c r="K17" s="190">
        <f>((I17-F17)/F17)</f>
        <v>3.3303057826218414E-3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10920789015.190001</v>
      </c>
      <c r="E18" s="68">
        <f>(D18/$G$113)</f>
        <v>8.6800399467910749E-3</v>
      </c>
      <c r="F18" s="81"/>
      <c r="G18" s="80">
        <f>SUM(G5:G17)</f>
        <v>10925603937.280003</v>
      </c>
      <c r="H18" s="68">
        <f>(G18/$G$113)</f>
        <v>8.6838669336529017E-3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68">
        <v>14</v>
      </c>
      <c r="B20" s="369" t="s">
        <v>7</v>
      </c>
      <c r="C20" s="369" t="s">
        <v>49</v>
      </c>
      <c r="D20" s="86">
        <v>336454129722.45001</v>
      </c>
      <c r="E20" s="57">
        <f t="shared" ref="E20:E39" si="5">(D20/$G$43)</f>
        <v>0.41131865648467841</v>
      </c>
      <c r="F20" s="86">
        <v>100</v>
      </c>
      <c r="G20" s="86">
        <v>334441192909.90002</v>
      </c>
      <c r="H20" s="57">
        <f t="shared" ref="H20:H42" si="6">(G20/$G$43)</f>
        <v>0.40885782039385793</v>
      </c>
      <c r="I20" s="86">
        <v>100</v>
      </c>
      <c r="J20" s="190">
        <f>((G20-D20)/D20)</f>
        <v>-5.9827971623071267E-3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68">
        <v>15</v>
      </c>
      <c r="B21" s="369" t="s">
        <v>22</v>
      </c>
      <c r="C21" s="369" t="s">
        <v>23</v>
      </c>
      <c r="D21" s="86">
        <v>235916254304.48001</v>
      </c>
      <c r="E21" s="57">
        <f t="shared" si="5"/>
        <v>0.28841006304028621</v>
      </c>
      <c r="F21" s="86">
        <v>100</v>
      </c>
      <c r="G21" s="86">
        <v>228259992659.17999</v>
      </c>
      <c r="H21" s="57">
        <f t="shared" si="6"/>
        <v>0.27905020392297414</v>
      </c>
      <c r="I21" s="86">
        <v>100</v>
      </c>
      <c r="J21" s="190">
        <f t="shared" ref="J21:J43" si="8">((G21-D21)/D21)</f>
        <v>-3.2453302837788515E-2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68">
        <v>16</v>
      </c>
      <c r="B22" s="369" t="s">
        <v>56</v>
      </c>
      <c r="C22" s="369" t="s">
        <v>103</v>
      </c>
      <c r="D22" s="86">
        <v>17744786826.790001</v>
      </c>
      <c r="E22" s="57">
        <f t="shared" si="5"/>
        <v>2.1693185585872365E-2</v>
      </c>
      <c r="F22" s="86">
        <v>1</v>
      </c>
      <c r="G22" s="86">
        <v>18742139800.029999</v>
      </c>
      <c r="H22" s="57">
        <f t="shared" si="6"/>
        <v>2.2912459920036387E-2</v>
      </c>
      <c r="I22" s="86">
        <v>1</v>
      </c>
      <c r="J22" s="190">
        <f t="shared" si="8"/>
        <v>5.6205407423337142E-2</v>
      </c>
      <c r="K22" s="190">
        <f t="shared" si="7"/>
        <v>0</v>
      </c>
      <c r="L22" s="9"/>
      <c r="M22" s="4"/>
      <c r="N22" s="10"/>
    </row>
    <row r="23" spans="1:18" ht="12.95" customHeight="1">
      <c r="A23" s="368">
        <v>17</v>
      </c>
      <c r="B23" s="369" t="s">
        <v>51</v>
      </c>
      <c r="C23" s="369" t="s">
        <v>52</v>
      </c>
      <c r="D23" s="86">
        <v>873390676.32000005</v>
      </c>
      <c r="E23" s="57">
        <f t="shared" si="5"/>
        <v>1.0677291429489521E-3</v>
      </c>
      <c r="F23" s="86">
        <v>100</v>
      </c>
      <c r="G23" s="86">
        <v>857228815.59000003</v>
      </c>
      <c r="H23" s="57">
        <f t="shared" si="6"/>
        <v>1.0479711009025075E-3</v>
      </c>
      <c r="I23" s="86">
        <v>100</v>
      </c>
      <c r="J23" s="190">
        <f t="shared" si="8"/>
        <v>-1.8504732381730286E-2</v>
      </c>
      <c r="K23" s="190">
        <f t="shared" si="7"/>
        <v>0</v>
      </c>
      <c r="L23" s="9"/>
      <c r="M23" s="237"/>
      <c r="N23" s="97"/>
    </row>
    <row r="24" spans="1:18" ht="12.95" customHeight="1">
      <c r="A24" s="368">
        <v>18</v>
      </c>
      <c r="B24" s="369" t="s">
        <v>9</v>
      </c>
      <c r="C24" s="369" t="s">
        <v>24</v>
      </c>
      <c r="D24" s="86">
        <v>92676070679</v>
      </c>
      <c r="E24" s="57">
        <f t="shared" si="5"/>
        <v>0.11329745576733175</v>
      </c>
      <c r="F24" s="78">
        <v>1</v>
      </c>
      <c r="G24" s="86">
        <v>92984382107.149994</v>
      </c>
      <c r="H24" s="57">
        <f t="shared" si="6"/>
        <v>0.11367436967981706</v>
      </c>
      <c r="I24" s="78">
        <v>1</v>
      </c>
      <c r="J24" s="190">
        <f t="shared" si="8"/>
        <v>3.3267641354572009E-3</v>
      </c>
      <c r="K24" s="190">
        <f t="shared" si="7"/>
        <v>0</v>
      </c>
      <c r="L24" s="9"/>
      <c r="M24" s="219"/>
      <c r="N24" s="10"/>
    </row>
    <row r="25" spans="1:18" ht="12.95" customHeight="1">
      <c r="A25" s="368">
        <v>19</v>
      </c>
      <c r="B25" s="369" t="s">
        <v>75</v>
      </c>
      <c r="C25" s="369" t="s">
        <v>76</v>
      </c>
      <c r="D25" s="86">
        <v>1241536833.9200001</v>
      </c>
      <c r="E25" s="57">
        <f t="shared" si="5"/>
        <v>1.5177916315828217E-3</v>
      </c>
      <c r="F25" s="78">
        <v>10</v>
      </c>
      <c r="G25" s="86">
        <v>1152839388.98</v>
      </c>
      <c r="H25" s="57">
        <f t="shared" si="6"/>
        <v>1.409358086967274E-3</v>
      </c>
      <c r="I25" s="78">
        <v>10</v>
      </c>
      <c r="J25" s="190">
        <f t="shared" si="8"/>
        <v>-7.1441654018390074E-2</v>
      </c>
      <c r="K25" s="190">
        <f t="shared" si="7"/>
        <v>0</v>
      </c>
      <c r="L25" s="9"/>
      <c r="M25" s="271"/>
      <c r="N25" s="272"/>
      <c r="O25" s="413"/>
      <c r="P25" s="414"/>
    </row>
    <row r="26" spans="1:18" ht="12.95" customHeight="1">
      <c r="A26" s="368">
        <v>20</v>
      </c>
      <c r="B26" s="369" t="s">
        <v>107</v>
      </c>
      <c r="C26" s="369" t="s">
        <v>109</v>
      </c>
      <c r="D26" s="86">
        <v>35103225189.910004</v>
      </c>
      <c r="E26" s="57">
        <f t="shared" si="5"/>
        <v>4.2914056175514026E-2</v>
      </c>
      <c r="F26" s="78">
        <v>1</v>
      </c>
      <c r="G26" s="86">
        <v>34974039507.980003</v>
      </c>
      <c r="H26" s="57">
        <f t="shared" si="6"/>
        <v>4.2756125342052899E-2</v>
      </c>
      <c r="I26" s="78">
        <v>1</v>
      </c>
      <c r="J26" s="190">
        <f t="shared" si="8"/>
        <v>-3.680165603903916E-3</v>
      </c>
      <c r="K26" s="190">
        <f t="shared" si="7"/>
        <v>0</v>
      </c>
      <c r="L26" s="9"/>
      <c r="M26" s="237"/>
      <c r="N26" s="10"/>
      <c r="O26" s="411"/>
      <c r="P26" s="412"/>
    </row>
    <row r="27" spans="1:18" ht="12.95" customHeight="1">
      <c r="A27" s="368">
        <v>21</v>
      </c>
      <c r="B27" s="369" t="s">
        <v>114</v>
      </c>
      <c r="C27" s="369" t="s">
        <v>113</v>
      </c>
      <c r="D27" s="86">
        <v>6191183145.4700003</v>
      </c>
      <c r="E27" s="57">
        <f t="shared" si="5"/>
        <v>7.5687854851002193E-3</v>
      </c>
      <c r="F27" s="78">
        <v>100</v>
      </c>
      <c r="G27" s="86">
        <v>6366041959.2700005</v>
      </c>
      <c r="H27" s="57">
        <f t="shared" si="6"/>
        <v>7.782552195070614E-3</v>
      </c>
      <c r="I27" s="78">
        <v>100</v>
      </c>
      <c r="J27" s="190">
        <f t="shared" si="8"/>
        <v>2.8243198382516252E-2</v>
      </c>
      <c r="K27" s="190">
        <f t="shared" si="7"/>
        <v>0</v>
      </c>
      <c r="L27" s="9"/>
      <c r="M27" s="4"/>
      <c r="N27" s="10"/>
      <c r="O27" s="413"/>
      <c r="P27" s="414"/>
    </row>
    <row r="28" spans="1:18" ht="12.95" customHeight="1">
      <c r="A28" s="368">
        <v>22</v>
      </c>
      <c r="B28" s="369" t="s">
        <v>115</v>
      </c>
      <c r="C28" s="369" t="s">
        <v>116</v>
      </c>
      <c r="D28" s="86">
        <v>9847240254.2600002</v>
      </c>
      <c r="E28" s="57">
        <f t="shared" si="5"/>
        <v>1.2038353147293247E-2</v>
      </c>
      <c r="F28" s="78">
        <v>100</v>
      </c>
      <c r="G28" s="86">
        <v>9571083958.1100006</v>
      </c>
      <c r="H28" s="57">
        <f t="shared" si="6"/>
        <v>1.170074921654077E-2</v>
      </c>
      <c r="I28" s="78">
        <v>100</v>
      </c>
      <c r="J28" s="190">
        <f t="shared" si="8"/>
        <v>-2.8044029496541636E-2</v>
      </c>
      <c r="K28" s="190">
        <f t="shared" si="7"/>
        <v>0</v>
      </c>
      <c r="L28" s="9"/>
      <c r="M28" s="4"/>
      <c r="N28" s="10"/>
    </row>
    <row r="29" spans="1:18" ht="12.95" customHeight="1">
      <c r="A29" s="368">
        <v>23</v>
      </c>
      <c r="B29" s="369" t="s">
        <v>117</v>
      </c>
      <c r="C29" s="56" t="s">
        <v>122</v>
      </c>
      <c r="D29" s="86">
        <v>763329026.59000003</v>
      </c>
      <c r="E29" s="57">
        <f t="shared" si="5"/>
        <v>9.3317763682009079E-4</v>
      </c>
      <c r="F29" s="78">
        <v>10</v>
      </c>
      <c r="G29" s="86">
        <v>741647940.41999996</v>
      </c>
      <c r="H29" s="57">
        <f t="shared" si="6"/>
        <v>9.0667228453944102E-4</v>
      </c>
      <c r="I29" s="78">
        <v>10</v>
      </c>
      <c r="J29" s="190">
        <f t="shared" si="8"/>
        <v>-2.8403329907229428E-2</v>
      </c>
      <c r="K29" s="190">
        <f t="shared" si="7"/>
        <v>0</v>
      </c>
      <c r="L29" s="9"/>
      <c r="M29" s="273"/>
      <c r="N29" s="259"/>
    </row>
    <row r="30" spans="1:18" ht="12.95" customHeight="1">
      <c r="A30" s="368">
        <v>24</v>
      </c>
      <c r="B30" s="369" t="s">
        <v>14</v>
      </c>
      <c r="C30" s="369" t="s">
        <v>124</v>
      </c>
      <c r="D30" s="77">
        <v>2765017420</v>
      </c>
      <c r="E30" s="57">
        <f t="shared" si="5"/>
        <v>3.3802624188008141E-3</v>
      </c>
      <c r="F30" s="78">
        <v>100</v>
      </c>
      <c r="G30" s="77">
        <v>2752114859</v>
      </c>
      <c r="H30" s="57">
        <f t="shared" si="6"/>
        <v>3.3644889044138469E-3</v>
      </c>
      <c r="I30" s="78">
        <v>100</v>
      </c>
      <c r="J30" s="190">
        <f t="shared" si="8"/>
        <v>-4.6663579428732858E-3</v>
      </c>
      <c r="K30" s="190">
        <f t="shared" ref="K30:K42" si="9">((I30-F30)/F30)</f>
        <v>0</v>
      </c>
      <c r="L30" s="9"/>
      <c r="M30" s="4"/>
      <c r="N30" s="10"/>
      <c r="O30" s="413"/>
      <c r="P30" s="414"/>
    </row>
    <row r="31" spans="1:18" ht="12.95" customHeight="1">
      <c r="A31" s="368">
        <v>25</v>
      </c>
      <c r="B31" s="369" t="s">
        <v>66</v>
      </c>
      <c r="C31" s="369" t="s">
        <v>125</v>
      </c>
      <c r="D31" s="77">
        <v>13849506963.540001</v>
      </c>
      <c r="E31" s="57">
        <f t="shared" si="5"/>
        <v>1.6931165629970768E-2</v>
      </c>
      <c r="F31" s="78">
        <v>100</v>
      </c>
      <c r="G31" s="77">
        <v>13576029703.74</v>
      </c>
      <c r="H31" s="57">
        <f t="shared" si="6"/>
        <v>1.6596836848888956E-2</v>
      </c>
      <c r="I31" s="78">
        <v>100</v>
      </c>
      <c r="J31" s="190">
        <f t="shared" si="8"/>
        <v>-1.974635346369753E-2</v>
      </c>
      <c r="K31" s="190">
        <f t="shared" si="9"/>
        <v>0</v>
      </c>
      <c r="L31" s="9"/>
      <c r="M31" s="344"/>
      <c r="N31" s="217"/>
    </row>
    <row r="32" spans="1:18" ht="12.95" customHeight="1" thickBot="1">
      <c r="A32" s="368">
        <v>26</v>
      </c>
      <c r="B32" s="369" t="s">
        <v>128</v>
      </c>
      <c r="C32" s="369" t="s">
        <v>130</v>
      </c>
      <c r="D32" s="77">
        <v>14912138206.379999</v>
      </c>
      <c r="E32" s="57">
        <f t="shared" si="5"/>
        <v>1.8230243324467044E-2</v>
      </c>
      <c r="F32" s="78">
        <v>100</v>
      </c>
      <c r="G32" s="77">
        <v>14898061640.610001</v>
      </c>
      <c r="H32" s="57">
        <f t="shared" si="6"/>
        <v>1.8213034577095714E-2</v>
      </c>
      <c r="I32" s="78">
        <v>100</v>
      </c>
      <c r="J32" s="190">
        <f t="shared" si="8"/>
        <v>-9.439669600148986E-4</v>
      </c>
      <c r="K32" s="190">
        <f t="shared" si="9"/>
        <v>0</v>
      </c>
      <c r="L32" s="9"/>
      <c r="M32" s="350"/>
      <c r="N32" s="351"/>
    </row>
    <row r="33" spans="1:16" ht="12.95" customHeight="1" thickBot="1">
      <c r="A33" s="368">
        <v>27</v>
      </c>
      <c r="B33" s="369" t="s">
        <v>128</v>
      </c>
      <c r="C33" s="369" t="s">
        <v>129</v>
      </c>
      <c r="D33" s="77">
        <v>737239832.66999996</v>
      </c>
      <c r="E33" s="57">
        <f t="shared" si="5"/>
        <v>9.0128332718330639E-4</v>
      </c>
      <c r="F33" s="78">
        <v>1000000</v>
      </c>
      <c r="G33" s="77">
        <v>737883604.05999994</v>
      </c>
      <c r="H33" s="57">
        <f t="shared" si="6"/>
        <v>9.0207034437176086E-4</v>
      </c>
      <c r="I33" s="78">
        <v>1000000</v>
      </c>
      <c r="J33" s="190">
        <f t="shared" si="8"/>
        <v>8.7321840393307637E-4</v>
      </c>
      <c r="K33" s="190">
        <f t="shared" si="9"/>
        <v>0</v>
      </c>
      <c r="L33" s="9"/>
      <c r="M33" s="320"/>
      <c r="N33" s="217"/>
    </row>
    <row r="34" spans="1:16" ht="12.95" customHeight="1">
      <c r="A34" s="368">
        <v>28</v>
      </c>
      <c r="B34" s="369" t="s">
        <v>140</v>
      </c>
      <c r="C34" s="369" t="s">
        <v>141</v>
      </c>
      <c r="D34" s="77">
        <v>9498478500.4300003</v>
      </c>
      <c r="E34" s="57">
        <f t="shared" si="5"/>
        <v>1.1611988292931277E-2</v>
      </c>
      <c r="F34" s="78">
        <v>1</v>
      </c>
      <c r="G34" s="77">
        <v>10524139287.42</v>
      </c>
      <c r="H34" s="57">
        <f t="shared" si="6"/>
        <v>1.2865869222440924E-2</v>
      </c>
      <c r="I34" s="78">
        <v>1</v>
      </c>
      <c r="J34" s="190">
        <f t="shared" si="8"/>
        <v>0.10798158746619974</v>
      </c>
      <c r="K34" s="190">
        <f t="shared" si="9"/>
        <v>0</v>
      </c>
      <c r="L34" s="9"/>
      <c r="M34" s="355"/>
      <c r="N34" s="217"/>
    </row>
    <row r="35" spans="1:16" ht="12.95" customHeight="1">
      <c r="A35" s="368">
        <v>29</v>
      </c>
      <c r="B35" s="369" t="s">
        <v>19</v>
      </c>
      <c r="C35" s="77" t="s">
        <v>146</v>
      </c>
      <c r="D35" s="77">
        <v>16268594022.370001</v>
      </c>
      <c r="E35" s="57">
        <f t="shared" si="5"/>
        <v>1.9888524601246415E-2</v>
      </c>
      <c r="F35" s="78">
        <v>1</v>
      </c>
      <c r="G35" s="77">
        <v>16280593019.5</v>
      </c>
      <c r="H35" s="57">
        <f t="shared" si="6"/>
        <v>1.9903193499448812E-2</v>
      </c>
      <c r="I35" s="78">
        <v>1</v>
      </c>
      <c r="J35" s="190">
        <f t="shared" si="8"/>
        <v>7.3755587689385048E-4</v>
      </c>
      <c r="K35" s="190">
        <f t="shared" si="9"/>
        <v>0</v>
      </c>
      <c r="L35" s="9"/>
      <c r="M35" s="323"/>
      <c r="N35" s="415"/>
      <c r="O35" s="365"/>
    </row>
    <row r="36" spans="1:16" ht="12.95" customHeight="1" thickBot="1">
      <c r="A36" s="368">
        <v>30</v>
      </c>
      <c r="B36" s="369" t="s">
        <v>79</v>
      </c>
      <c r="C36" s="369" t="s">
        <v>149</v>
      </c>
      <c r="D36" s="77">
        <v>763680029.65999997</v>
      </c>
      <c r="E36" s="57">
        <f t="shared" si="5"/>
        <v>9.3360674170667212E-4</v>
      </c>
      <c r="F36" s="78">
        <v>100</v>
      </c>
      <c r="G36" s="77">
        <v>766257018.85000002</v>
      </c>
      <c r="H36" s="57">
        <f t="shared" si="6"/>
        <v>9.3675713766787122E-4</v>
      </c>
      <c r="I36" s="78">
        <v>100</v>
      </c>
      <c r="J36" s="234">
        <f t="shared" ref="J36:J41" si="10">((G36-D36)/D36)</f>
        <v>3.3744357452261328E-3</v>
      </c>
      <c r="K36" s="234">
        <f t="shared" ref="K36:K41" si="11">((I36-F36)/F36)</f>
        <v>0</v>
      </c>
      <c r="L36" s="9"/>
      <c r="M36" s="314"/>
      <c r="N36" s="416"/>
      <c r="O36" s="366"/>
    </row>
    <row r="37" spans="1:16" ht="12.95" customHeight="1">
      <c r="A37" s="368">
        <v>31</v>
      </c>
      <c r="B37" s="56" t="s">
        <v>174</v>
      </c>
      <c r="C37" s="369" t="s">
        <v>161</v>
      </c>
      <c r="D37" s="76">
        <v>15837431463.73</v>
      </c>
      <c r="E37" s="57">
        <f t="shared" si="5"/>
        <v>1.9361423910009251E-2</v>
      </c>
      <c r="F37" s="78">
        <v>1</v>
      </c>
      <c r="G37" s="76">
        <v>16527771441.799999</v>
      </c>
      <c r="H37" s="57">
        <f t="shared" si="6"/>
        <v>2.0205371679447099E-2</v>
      </c>
      <c r="I37" s="78">
        <v>1</v>
      </c>
      <c r="J37" s="234">
        <f t="shared" si="10"/>
        <v>4.3589137522140366E-2</v>
      </c>
      <c r="K37" s="234">
        <f t="shared" si="11"/>
        <v>0</v>
      </c>
      <c r="L37" s="9"/>
      <c r="M37" s="4"/>
      <c r="N37" s="217"/>
    </row>
    <row r="38" spans="1:16" ht="12.95" customHeight="1">
      <c r="A38" s="368">
        <v>32</v>
      </c>
      <c r="B38" s="56" t="s">
        <v>188</v>
      </c>
      <c r="C38" s="369" t="s">
        <v>162</v>
      </c>
      <c r="D38" s="76">
        <v>850998693.24000001</v>
      </c>
      <c r="E38" s="57">
        <f t="shared" si="5"/>
        <v>1.0403547118367793E-3</v>
      </c>
      <c r="F38" s="78">
        <v>10</v>
      </c>
      <c r="G38" s="76">
        <v>850998693.24000001</v>
      </c>
      <c r="H38" s="57">
        <f t="shared" si="6"/>
        <v>1.0403547118367793E-3</v>
      </c>
      <c r="I38" s="78">
        <v>10</v>
      </c>
      <c r="J38" s="190">
        <f t="shared" si="10"/>
        <v>0</v>
      </c>
      <c r="K38" s="190">
        <f t="shared" si="11"/>
        <v>0</v>
      </c>
      <c r="L38" s="9"/>
      <c r="M38" s="4"/>
      <c r="N38" s="217"/>
    </row>
    <row r="39" spans="1:16" ht="12.95" customHeight="1">
      <c r="A39" s="368">
        <v>33</v>
      </c>
      <c r="B39" s="56" t="s">
        <v>53</v>
      </c>
      <c r="C39" s="369" t="s">
        <v>173</v>
      </c>
      <c r="D39" s="76">
        <v>1258515792.24</v>
      </c>
      <c r="E39" s="57">
        <f t="shared" si="5"/>
        <v>1.5385485838914554E-3</v>
      </c>
      <c r="F39" s="78">
        <v>1</v>
      </c>
      <c r="G39" s="76">
        <v>1257842939.72</v>
      </c>
      <c r="H39" s="57">
        <f t="shared" si="6"/>
        <v>1.5377260147205344E-3</v>
      </c>
      <c r="I39" s="78">
        <v>1</v>
      </c>
      <c r="J39" s="190">
        <f t="shared" si="10"/>
        <v>-5.3463971143531534E-4</v>
      </c>
      <c r="K39" s="190">
        <f t="shared" si="11"/>
        <v>0</v>
      </c>
      <c r="L39" s="9"/>
      <c r="M39" s="4"/>
      <c r="N39" s="217"/>
    </row>
    <row r="40" spans="1:16" ht="12.95" customHeight="1">
      <c r="A40" s="368">
        <v>34</v>
      </c>
      <c r="B40" s="369" t="s">
        <v>11</v>
      </c>
      <c r="C40" s="56" t="s">
        <v>175</v>
      </c>
      <c r="D40" s="76">
        <v>10490835838.74</v>
      </c>
      <c r="E40" s="57">
        <f>(D40/$G$43)</f>
        <v>1.2825155411679664E-2</v>
      </c>
      <c r="F40" s="78">
        <v>100</v>
      </c>
      <c r="G40" s="76">
        <v>10662083275.84</v>
      </c>
      <c r="H40" s="57">
        <f>(G40/$G$43)</f>
        <v>1.3034507176250133E-2</v>
      </c>
      <c r="I40" s="78">
        <v>100</v>
      </c>
      <c r="J40" s="190">
        <f t="shared" si="10"/>
        <v>1.6323526526611634E-2</v>
      </c>
      <c r="K40" s="190">
        <f t="shared" si="11"/>
        <v>0</v>
      </c>
      <c r="L40" s="9"/>
      <c r="M40" s="347"/>
      <c r="N40" s="217"/>
    </row>
    <row r="41" spans="1:16" ht="12.95" customHeight="1">
      <c r="A41" s="368">
        <v>35</v>
      </c>
      <c r="B41" s="369" t="s">
        <v>176</v>
      </c>
      <c r="C41" s="56" t="s">
        <v>177</v>
      </c>
      <c r="D41" s="76">
        <v>697280687.51999998</v>
      </c>
      <c r="E41" s="57">
        <f>(D41/$G$43)</f>
        <v>8.5243285858916935E-4</v>
      </c>
      <c r="F41" s="78">
        <v>1</v>
      </c>
      <c r="G41" s="76">
        <v>669961116.40999997</v>
      </c>
      <c r="H41" s="57">
        <f>(G41/$G$43)</f>
        <v>8.1903440010101651E-4</v>
      </c>
      <c r="I41" s="78">
        <v>1</v>
      </c>
      <c r="J41" s="190">
        <f t="shared" si="10"/>
        <v>-3.9180163166667961E-2</v>
      </c>
      <c r="K41" s="190">
        <f t="shared" si="11"/>
        <v>0</v>
      </c>
      <c r="L41" s="9"/>
      <c r="M41" s="4"/>
      <c r="N41" s="217"/>
    </row>
    <row r="42" spans="1:16" ht="12.95" customHeight="1">
      <c r="A42" s="368">
        <v>36</v>
      </c>
      <c r="B42" s="369" t="s">
        <v>178</v>
      </c>
      <c r="C42" s="56" t="s">
        <v>180</v>
      </c>
      <c r="D42" s="76">
        <v>397710254.26999998</v>
      </c>
      <c r="E42" s="57">
        <f>(D42/$G$43)</f>
        <v>4.8620490285395632E-4</v>
      </c>
      <c r="F42" s="78">
        <v>100</v>
      </c>
      <c r="G42" s="76">
        <v>394657877.42000002</v>
      </c>
      <c r="H42" s="57">
        <f t="shared" si="6"/>
        <v>4.8247334055729908E-4</v>
      </c>
      <c r="I42" s="78">
        <v>100</v>
      </c>
      <c r="J42" s="190">
        <f t="shared" si="8"/>
        <v>-7.6748759108628559E-3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825138574363.98022</v>
      </c>
      <c r="E43" s="68">
        <f>(D43/$G$113)</f>
        <v>0.65583501129409727</v>
      </c>
      <c r="F43" s="88"/>
      <c r="G43" s="87">
        <f>SUM(G20:G42)</f>
        <v>817988983524.22021</v>
      </c>
      <c r="H43" s="68">
        <f>(G43/$G$113)</f>
        <v>0.65015238762963401</v>
      </c>
      <c r="I43" s="88"/>
      <c r="J43" s="190">
        <f t="shared" si="8"/>
        <v>-8.6647153119352588E-3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68">
        <v>37</v>
      </c>
      <c r="B45" s="369" t="s">
        <v>7</v>
      </c>
      <c r="C45" s="369" t="s">
        <v>25</v>
      </c>
      <c r="D45" s="75">
        <v>50546150081.949997</v>
      </c>
      <c r="E45" s="57">
        <v>0</v>
      </c>
      <c r="F45" s="98">
        <v>217.74</v>
      </c>
      <c r="G45" s="75">
        <v>51973282868.199997</v>
      </c>
      <c r="H45" s="57">
        <f t="shared" ref="H45:H51" si="12">(G45/$G$54)</f>
        <v>0.38766074670176681</v>
      </c>
      <c r="I45" s="98">
        <v>217.98</v>
      </c>
      <c r="J45" s="190">
        <f>((G45-D45)/D45)</f>
        <v>2.8234252933926778E-2</v>
      </c>
      <c r="K45" s="190">
        <f t="shared" ref="K45:K53" si="13">((I45-F45)/F45)</f>
        <v>1.1022320198400876E-3</v>
      </c>
      <c r="L45" s="9"/>
      <c r="M45" s="4"/>
    </row>
    <row r="46" spans="1:16" ht="12.95" customHeight="1">
      <c r="A46" s="368">
        <v>38</v>
      </c>
      <c r="B46" s="369" t="s">
        <v>56</v>
      </c>
      <c r="C46" s="369" t="s">
        <v>101</v>
      </c>
      <c r="D46" s="75">
        <v>40222607817.709999</v>
      </c>
      <c r="E46" s="57">
        <f t="shared" ref="E46:E51" si="14">(D46/$G$54)</f>
        <v>0.30001426349087207</v>
      </c>
      <c r="F46" s="98">
        <v>1.8069999999999999</v>
      </c>
      <c r="G46" s="75">
        <v>40919039660.129997</v>
      </c>
      <c r="H46" s="57">
        <f t="shared" si="12"/>
        <v>0.30520884180419644</v>
      </c>
      <c r="I46" s="98">
        <v>1.8099000000000001</v>
      </c>
      <c r="J46" s="234">
        <f t="shared" ref="J46:J54" si="15">((G46-D46)/D46)</f>
        <v>1.731443782999469E-2</v>
      </c>
      <c r="K46" s="234">
        <f t="shared" si="13"/>
        <v>1.6048699501937603E-3</v>
      </c>
      <c r="L46" s="9"/>
      <c r="M46" s="348"/>
    </row>
    <row r="47" spans="1:16" ht="12.95" customHeight="1">
      <c r="A47" s="368">
        <v>39</v>
      </c>
      <c r="B47" s="369" t="s">
        <v>79</v>
      </c>
      <c r="C47" s="369" t="s">
        <v>26</v>
      </c>
      <c r="D47" s="75">
        <v>1685927677.53</v>
      </c>
      <c r="E47" s="57">
        <f t="shared" si="14"/>
        <v>1.2575076006144357E-2</v>
      </c>
      <c r="F47" s="98">
        <v>325.39999999999998</v>
      </c>
      <c r="G47" s="75">
        <v>1731807955.95</v>
      </c>
      <c r="H47" s="57">
        <f t="shared" si="12"/>
        <v>1.2917289967042035E-2</v>
      </c>
      <c r="I47" s="98">
        <v>334.25</v>
      </c>
      <c r="J47" s="234">
        <f t="shared" si="15"/>
        <v>2.721366938302943E-2</v>
      </c>
      <c r="K47" s="234">
        <f t="shared" si="13"/>
        <v>2.7197295636140206E-2</v>
      </c>
      <c r="L47" s="9"/>
      <c r="M47" s="219"/>
      <c r="N47" s="220"/>
    </row>
    <row r="48" spans="1:16" ht="12.95" customHeight="1">
      <c r="A48" s="368">
        <v>40</v>
      </c>
      <c r="B48" s="379" t="s">
        <v>22</v>
      </c>
      <c r="C48" s="379" t="s">
        <v>29</v>
      </c>
      <c r="D48" s="75">
        <v>10731398700.5</v>
      </c>
      <c r="E48" s="57">
        <f t="shared" si="14"/>
        <v>8.0043857224489368E-2</v>
      </c>
      <c r="F48" s="360">
        <v>1292.22</v>
      </c>
      <c r="G48" s="75">
        <v>10814193424.15</v>
      </c>
      <c r="H48" s="57">
        <f t="shared" si="12"/>
        <v>8.0661410371449874E-2</v>
      </c>
      <c r="I48" s="360">
        <v>1290.76</v>
      </c>
      <c r="J48" s="190">
        <f t="shared" si="15"/>
        <v>7.7151847546342699E-3</v>
      </c>
      <c r="K48" s="190">
        <f t="shared" si="13"/>
        <v>-1.1298385723793444E-3</v>
      </c>
      <c r="L48" s="9"/>
      <c r="M48" s="320" t="s">
        <v>192</v>
      </c>
      <c r="N48" s="221"/>
      <c r="O48" s="97"/>
    </row>
    <row r="49" spans="1:16" ht="12.95" customHeight="1">
      <c r="A49" s="368" t="s">
        <v>182</v>
      </c>
      <c r="B49" s="369" t="s">
        <v>22</v>
      </c>
      <c r="C49" s="369" t="s">
        <v>87</v>
      </c>
      <c r="D49" s="75">
        <v>4709167005.9799995</v>
      </c>
      <c r="E49" s="57">
        <f t="shared" si="14"/>
        <v>3.512495453694929E-2</v>
      </c>
      <c r="F49" s="360">
        <v>44965.14</v>
      </c>
      <c r="G49" s="75">
        <v>4720763780</v>
      </c>
      <c r="H49" s="57">
        <f t="shared" si="12"/>
        <v>3.5211453095974808E-2</v>
      </c>
      <c r="I49" s="360">
        <v>46486.73</v>
      </c>
      <c r="J49" s="190">
        <f t="shared" si="15"/>
        <v>2.462595615163815E-3</v>
      </c>
      <c r="K49" s="190">
        <f t="shared" si="13"/>
        <v>3.3839325308450144E-2</v>
      </c>
      <c r="L49" s="9"/>
      <c r="M49" s="327"/>
      <c r="N49" s="222"/>
    </row>
    <row r="50" spans="1:16" ht="12.95" customHeight="1">
      <c r="A50" s="368" t="s">
        <v>183</v>
      </c>
      <c r="B50" s="369" t="s">
        <v>22</v>
      </c>
      <c r="C50" s="369" t="s">
        <v>86</v>
      </c>
      <c r="D50" s="75">
        <v>516548327.16000003</v>
      </c>
      <c r="E50" s="57">
        <f t="shared" si="14"/>
        <v>3.8528547585150704E-3</v>
      </c>
      <c r="F50" s="360">
        <v>44821.83</v>
      </c>
      <c r="G50" s="75">
        <v>517695795.22000003</v>
      </c>
      <c r="H50" s="57">
        <f t="shared" si="12"/>
        <v>3.8614135468079723E-3</v>
      </c>
      <c r="I50" s="360">
        <v>46347.86</v>
      </c>
      <c r="J50" s="190">
        <f t="shared" si="15"/>
        <v>2.2214147247534809E-3</v>
      </c>
      <c r="K50" s="190">
        <f>((I50-F50)/F50)</f>
        <v>3.4046579535016726E-2</v>
      </c>
      <c r="L50" s="9"/>
      <c r="M50" s="320"/>
      <c r="N50" s="222"/>
    </row>
    <row r="51" spans="1:16" ht="12.95" customHeight="1">
      <c r="A51" s="368">
        <v>42</v>
      </c>
      <c r="B51" s="369" t="s">
        <v>56</v>
      </c>
      <c r="C51" s="369" t="s">
        <v>134</v>
      </c>
      <c r="D51" s="75">
        <v>20030701835.41</v>
      </c>
      <c r="E51" s="57">
        <f t="shared" si="14"/>
        <v>0.14940593324010712</v>
      </c>
      <c r="F51" s="360">
        <v>44478.81</v>
      </c>
      <c r="G51" s="75">
        <v>20057031772.349998</v>
      </c>
      <c r="H51" s="57">
        <f t="shared" si="12"/>
        <v>0.1496023242019914</v>
      </c>
      <c r="I51" s="360">
        <v>44475.51</v>
      </c>
      <c r="J51" s="190">
        <f t="shared" si="15"/>
        <v>1.3144790011028432E-3</v>
      </c>
      <c r="K51" s="190">
        <f>((I51-F51)/F51)</f>
        <v>-7.4192632401712971E-5</v>
      </c>
      <c r="L51" s="9"/>
      <c r="M51" s="290"/>
      <c r="N51" s="222"/>
    </row>
    <row r="52" spans="1:16" ht="12.95" customHeight="1">
      <c r="A52" s="368">
        <v>43</v>
      </c>
      <c r="B52" s="56" t="s">
        <v>174</v>
      </c>
      <c r="C52" s="369" t="s">
        <v>158</v>
      </c>
      <c r="D52" s="75">
        <v>2753968060.9699998</v>
      </c>
      <c r="E52" s="57">
        <f>(D52/$G$54)</f>
        <v>2.0541425439986289E-2</v>
      </c>
      <c r="F52" s="360">
        <v>360.5</v>
      </c>
      <c r="G52" s="75">
        <v>2791122622.1500001</v>
      </c>
      <c r="H52" s="57">
        <f>(G52/$G$54)</f>
        <v>2.0818555614097883E-2</v>
      </c>
      <c r="I52" s="360">
        <v>360.5</v>
      </c>
      <c r="J52" s="190">
        <f>((G52-D52)/D52)</f>
        <v>1.3491282526680344E-2</v>
      </c>
      <c r="K52" s="190">
        <f>((I52-F52)/F52)</f>
        <v>0</v>
      </c>
      <c r="L52" s="9"/>
      <c r="M52" s="328"/>
      <c r="N52" s="222"/>
    </row>
    <row r="53" spans="1:16" ht="12.95" customHeight="1">
      <c r="A53" s="368">
        <v>44</v>
      </c>
      <c r="B53" s="369" t="s">
        <v>117</v>
      </c>
      <c r="C53" s="369" t="s">
        <v>168</v>
      </c>
      <c r="D53" s="75">
        <v>543146901</v>
      </c>
      <c r="E53" s="57">
        <f>(D53/$G$54)</f>
        <v>4.0512494418404417E-3</v>
      </c>
      <c r="F53" s="360">
        <v>41249.49</v>
      </c>
      <c r="G53" s="75">
        <v>544047208.39999998</v>
      </c>
      <c r="H53" s="57">
        <f>(G53/$G$54)</f>
        <v>4.0579646966730099E-3</v>
      </c>
      <c r="I53" s="360">
        <v>41296.92</v>
      </c>
      <c r="J53" s="190">
        <f t="shared" si="15"/>
        <v>1.6575762438161756E-3</v>
      </c>
      <c r="K53" s="190">
        <f t="shared" si="13"/>
        <v>1.149832397927836E-3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131739616408.21001</v>
      </c>
      <c r="E54" s="68">
        <f>(D54/$G$113)</f>
        <v>0.1047090216107706</v>
      </c>
      <c r="F54" s="88"/>
      <c r="G54" s="212">
        <f>SUM(G45:G53)</f>
        <v>134068985086.54996</v>
      </c>
      <c r="H54" s="68">
        <f>(G54/$G$113)</f>
        <v>0.10656044582111579</v>
      </c>
      <c r="I54" s="88"/>
      <c r="J54" s="190">
        <f t="shared" si="15"/>
        <v>1.7681611210420865E-2</v>
      </c>
      <c r="K54" s="190"/>
      <c r="L54" s="9"/>
      <c r="M54" s="329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68">
        <v>45</v>
      </c>
      <c r="B56" s="369" t="s">
        <v>11</v>
      </c>
      <c r="C56" s="56" t="s">
        <v>27</v>
      </c>
      <c r="D56" s="78">
        <v>7038021805.6300001</v>
      </c>
      <c r="E56" s="57">
        <f>(D56/$G$77)</f>
        <v>3.1888598074569161E-2</v>
      </c>
      <c r="F56" s="78">
        <v>3170.69</v>
      </c>
      <c r="G56" s="78">
        <v>8331679401.04</v>
      </c>
      <c r="H56" s="57">
        <f>(G56/$G$77)</f>
        <v>3.7750035882724742E-2</v>
      </c>
      <c r="I56" s="78">
        <v>3173.49</v>
      </c>
      <c r="J56" s="190">
        <f t="shared" ref="J56:J63" si="16">((G56-D56)/D56)</f>
        <v>0.18380983053720443</v>
      </c>
      <c r="K56" s="190">
        <f t="shared" ref="K56:K76" si="17">((I56-F56)/F56)</f>
        <v>8.8308853908762044E-4</v>
      </c>
      <c r="L56" s="9"/>
      <c r="M56" s="239"/>
      <c r="N56"/>
      <c r="O56"/>
    </row>
    <row r="57" spans="1:16" ht="12.95" customHeight="1">
      <c r="A57" s="368">
        <v>46</v>
      </c>
      <c r="B57" s="369" t="s">
        <v>66</v>
      </c>
      <c r="C57" s="369" t="s">
        <v>69</v>
      </c>
      <c r="D57" s="78">
        <v>4987006267.7799997</v>
      </c>
      <c r="E57" s="57">
        <f t="shared" ref="E57:E71" si="18">(D57/$G$77)</f>
        <v>2.2595644466656829E-2</v>
      </c>
      <c r="F57" s="78">
        <v>1</v>
      </c>
      <c r="G57" s="78">
        <v>5331254416.6800003</v>
      </c>
      <c r="H57" s="57">
        <f t="shared" ref="H57:H76" si="19">(G57/$G$77)</f>
        <v>2.4155399631013545E-2</v>
      </c>
      <c r="I57" s="78">
        <v>1</v>
      </c>
      <c r="J57" s="190">
        <f t="shared" si="16"/>
        <v>6.9029018696871419E-2</v>
      </c>
      <c r="K57" s="190">
        <f t="shared" si="17"/>
        <v>0</v>
      </c>
      <c r="L57" s="9"/>
      <c r="M57" s="353"/>
      <c r="N57" s="224"/>
      <c r="O57"/>
    </row>
    <row r="58" spans="1:16" ht="12" customHeight="1" thickBot="1">
      <c r="A58" s="368">
        <v>47</v>
      </c>
      <c r="B58" s="369" t="s">
        <v>19</v>
      </c>
      <c r="C58" s="369" t="s">
        <v>28</v>
      </c>
      <c r="D58" s="78">
        <v>10415185615.4</v>
      </c>
      <c r="E58" s="57">
        <f t="shared" si="18"/>
        <v>4.7190201612595739E-2</v>
      </c>
      <c r="F58" s="78">
        <v>23.422699999999999</v>
      </c>
      <c r="G58" s="78">
        <v>10412989769.719999</v>
      </c>
      <c r="H58" s="57">
        <f t="shared" si="19"/>
        <v>4.7180252447580749E-2</v>
      </c>
      <c r="I58" s="78">
        <v>23.446000000000002</v>
      </c>
      <c r="J58" s="190">
        <f t="shared" si="16"/>
        <v>-2.108311614488661E-4</v>
      </c>
      <c r="K58" s="190">
        <f t="shared" si="17"/>
        <v>9.9476149205695945E-4</v>
      </c>
      <c r="L58" s="9"/>
      <c r="M58" s="324"/>
      <c r="N58" s="324"/>
      <c r="O58" s="309"/>
    </row>
    <row r="59" spans="1:16" ht="12.95" customHeight="1" thickBot="1">
      <c r="A59" s="368">
        <v>48</v>
      </c>
      <c r="B59" s="369" t="s">
        <v>135</v>
      </c>
      <c r="C59" s="386" t="s">
        <v>138</v>
      </c>
      <c r="D59" s="78">
        <v>453991927.5</v>
      </c>
      <c r="E59" s="57">
        <f t="shared" si="18"/>
        <v>2.0569936418164498E-3</v>
      </c>
      <c r="F59" s="78">
        <v>2.0381</v>
      </c>
      <c r="G59" s="78">
        <v>449664681.12</v>
      </c>
      <c r="H59" s="57">
        <f t="shared" si="19"/>
        <v>2.0373873057759635E-3</v>
      </c>
      <c r="I59" s="78">
        <v>2.0425</v>
      </c>
      <c r="J59" s="234">
        <f t="shared" si="16"/>
        <v>-9.5315491705521473E-3</v>
      </c>
      <c r="K59" s="234">
        <f t="shared" si="17"/>
        <v>2.158873460576007E-3</v>
      </c>
      <c r="L59" s="9"/>
      <c r="N59" s="322"/>
      <c r="O59" s="321"/>
      <c r="P59" s="305"/>
    </row>
    <row r="60" spans="1:16" ht="12.95" customHeight="1" thickBot="1">
      <c r="A60" s="368">
        <v>49</v>
      </c>
      <c r="B60" s="369" t="s">
        <v>7</v>
      </c>
      <c r="C60" s="369" t="s">
        <v>88</v>
      </c>
      <c r="D60" s="75">
        <v>16608825120.84</v>
      </c>
      <c r="E60" s="57">
        <f t="shared" si="18"/>
        <v>7.5252984914823642E-2</v>
      </c>
      <c r="F60" s="98">
        <v>283.89</v>
      </c>
      <c r="G60" s="75">
        <v>16846993806.16</v>
      </c>
      <c r="H60" s="57">
        <f t="shared" si="19"/>
        <v>7.6332104259700148E-2</v>
      </c>
      <c r="I60" s="98">
        <v>284.27</v>
      </c>
      <c r="J60" s="190">
        <f t="shared" si="16"/>
        <v>1.4339887595128956E-2</v>
      </c>
      <c r="K60" s="190">
        <f t="shared" si="17"/>
        <v>1.3385466201697681E-3</v>
      </c>
      <c r="L60" s="9"/>
      <c r="M60" s="4"/>
      <c r="N60"/>
      <c r="O60" s="315"/>
      <c r="P60" s="307"/>
    </row>
    <row r="61" spans="1:16" ht="12.95" customHeight="1">
      <c r="A61" s="368">
        <v>50</v>
      </c>
      <c r="B61" s="369" t="s">
        <v>30</v>
      </c>
      <c r="C61" s="369" t="s">
        <v>50</v>
      </c>
      <c r="D61" s="75">
        <v>4233476333.52</v>
      </c>
      <c r="E61" s="57">
        <f t="shared" si="18"/>
        <v>1.9181473002801479E-2</v>
      </c>
      <c r="F61" s="98">
        <v>1.02</v>
      </c>
      <c r="G61" s="75">
        <v>4259343265.6700001</v>
      </c>
      <c r="H61" s="57">
        <f t="shared" si="19"/>
        <v>1.9298673577840004E-2</v>
      </c>
      <c r="I61" s="98">
        <v>1.02</v>
      </c>
      <c r="J61" s="190">
        <f t="shared" si="16"/>
        <v>6.1100925367622337E-3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68">
        <v>51</v>
      </c>
      <c r="B62" s="56" t="s">
        <v>174</v>
      </c>
      <c r="C62" s="369" t="s">
        <v>145</v>
      </c>
      <c r="D62" s="76">
        <v>16922516712.93</v>
      </c>
      <c r="E62" s="57">
        <f t="shared" si="18"/>
        <v>7.6674291267061392E-2</v>
      </c>
      <c r="F62" s="98">
        <v>3.76</v>
      </c>
      <c r="G62" s="76">
        <v>17600002948.900002</v>
      </c>
      <c r="H62" s="57">
        <f t="shared" si="19"/>
        <v>7.974391606740204E-2</v>
      </c>
      <c r="I62" s="98">
        <v>3.77</v>
      </c>
      <c r="J62" s="190">
        <f t="shared" si="16"/>
        <v>4.0034602858589813E-2</v>
      </c>
      <c r="K62" s="190">
        <f t="shared" si="17"/>
        <v>2.6595744680851679E-3</v>
      </c>
      <c r="L62" s="9"/>
      <c r="M62" s="4"/>
      <c r="N62" s="321"/>
      <c r="O62" s="325"/>
    </row>
    <row r="63" spans="1:16" ht="12" customHeight="1" thickBot="1">
      <c r="A63" s="368">
        <v>52</v>
      </c>
      <c r="B63" s="369" t="s">
        <v>7</v>
      </c>
      <c r="C63" s="56" t="s">
        <v>93</v>
      </c>
      <c r="D63" s="75">
        <v>32936049897.389999</v>
      </c>
      <c r="E63" s="57">
        <f t="shared" si="18"/>
        <v>0.14923006582640297</v>
      </c>
      <c r="F63" s="75">
        <v>3822.49</v>
      </c>
      <c r="G63" s="75">
        <v>33229863980.330002</v>
      </c>
      <c r="H63" s="57">
        <f t="shared" si="19"/>
        <v>0.15056130910161236</v>
      </c>
      <c r="I63" s="75">
        <v>3827.11</v>
      </c>
      <c r="J63" s="190">
        <f t="shared" si="16"/>
        <v>8.9207444078861931E-3</v>
      </c>
      <c r="K63" s="190">
        <f t="shared" si="17"/>
        <v>1.2086362554252191E-3</v>
      </c>
      <c r="L63" s="9"/>
      <c r="M63" s="4"/>
      <c r="N63" s="315"/>
      <c r="O63" s="326"/>
    </row>
    <row r="64" spans="1:16" ht="12.95" customHeight="1">
      <c r="A64" s="368">
        <v>53</v>
      </c>
      <c r="B64" s="369" t="s">
        <v>7</v>
      </c>
      <c r="C64" s="56" t="s">
        <v>94</v>
      </c>
      <c r="D64" s="75">
        <v>249928702.22</v>
      </c>
      <c r="E64" s="57">
        <f t="shared" si="18"/>
        <v>1.132402847347934E-3</v>
      </c>
      <c r="F64" s="75">
        <v>3157.29</v>
      </c>
      <c r="G64" s="75">
        <v>250275652.33000001</v>
      </c>
      <c r="H64" s="57">
        <f t="shared" si="19"/>
        <v>1.1339748448374654E-3</v>
      </c>
      <c r="I64" s="75">
        <v>3161.69</v>
      </c>
      <c r="J64" s="190">
        <f t="shared" ref="J64:J76" si="20">((G64-D64)/D64)</f>
        <v>1.3881963412694038E-3</v>
      </c>
      <c r="K64" s="190">
        <f t="shared" si="17"/>
        <v>1.3936002077731507E-3</v>
      </c>
      <c r="L64" s="9"/>
      <c r="M64" s="4"/>
      <c r="N64" s="410"/>
      <c r="O64" s="410"/>
    </row>
    <row r="65" spans="1:16" ht="12.95" customHeight="1">
      <c r="A65" s="368">
        <v>54</v>
      </c>
      <c r="B65" s="369" t="s">
        <v>117</v>
      </c>
      <c r="C65" s="56" t="s">
        <v>118</v>
      </c>
      <c r="D65" s="75">
        <v>54423249.420000002</v>
      </c>
      <c r="E65" s="57">
        <f t="shared" si="18"/>
        <v>2.4658649469913932E-4</v>
      </c>
      <c r="F65" s="75">
        <v>11.929259999999999</v>
      </c>
      <c r="G65" s="75">
        <v>54680199.75</v>
      </c>
      <c r="H65" s="57">
        <f t="shared" si="19"/>
        <v>2.4775071186481268E-4</v>
      </c>
      <c r="I65" s="75">
        <v>11.972353999999999</v>
      </c>
      <c r="J65" s="190">
        <f t="shared" si="20"/>
        <v>4.7213338552617098E-3</v>
      </c>
      <c r="K65" s="190">
        <f t="shared" si="17"/>
        <v>3.6124621309284875E-3</v>
      </c>
      <c r="L65" s="9"/>
      <c r="M65" s="258"/>
      <c r="N65" s="259"/>
      <c r="O65" s="387"/>
      <c r="P65" s="61"/>
    </row>
    <row r="66" spans="1:16" ht="12.95" customHeight="1">
      <c r="A66" s="368">
        <v>55</v>
      </c>
      <c r="B66" s="369" t="s">
        <v>38</v>
      </c>
      <c r="C66" s="369" t="s">
        <v>112</v>
      </c>
      <c r="D66" s="75">
        <v>7915690554.3599997</v>
      </c>
      <c r="E66" s="57">
        <f t="shared" si="18"/>
        <v>3.5865230535195032E-2</v>
      </c>
      <c r="F66" s="75">
        <v>1129.9000000000001</v>
      </c>
      <c r="G66" s="75">
        <v>7771584976.9300003</v>
      </c>
      <c r="H66" s="57">
        <f t="shared" si="19"/>
        <v>3.5212302060990394E-2</v>
      </c>
      <c r="I66" s="75">
        <v>1130.3399999999999</v>
      </c>
      <c r="J66" s="190">
        <f t="shared" si="20"/>
        <v>-1.8205054434653881E-2</v>
      </c>
      <c r="K66" s="190">
        <f t="shared" si="17"/>
        <v>3.8941499247705739E-4</v>
      </c>
      <c r="L66" s="9"/>
      <c r="M66" s="4"/>
      <c r="N66" s="227"/>
      <c r="O66" s="387"/>
    </row>
    <row r="67" spans="1:16" ht="12.95" customHeight="1">
      <c r="A67" s="368">
        <v>56</v>
      </c>
      <c r="B67" s="369" t="s">
        <v>7</v>
      </c>
      <c r="C67" s="56" t="s">
        <v>120</v>
      </c>
      <c r="D67" s="75">
        <v>104198383362.82001</v>
      </c>
      <c r="E67" s="57">
        <f t="shared" si="18"/>
        <v>0.47211282642216962</v>
      </c>
      <c r="F67" s="75">
        <v>459.36</v>
      </c>
      <c r="G67" s="75">
        <v>105089488820.84</v>
      </c>
      <c r="H67" s="57">
        <f t="shared" si="19"/>
        <v>0.47615033931679052</v>
      </c>
      <c r="I67" s="75">
        <v>462.72</v>
      </c>
      <c r="J67" s="190">
        <f t="shared" si="20"/>
        <v>8.5520084790293646E-3</v>
      </c>
      <c r="K67" s="190">
        <f t="shared" si="17"/>
        <v>7.314524555903896E-3</v>
      </c>
      <c r="L67" s="9"/>
      <c r="M67" s="260"/>
      <c r="N67" s="261"/>
      <c r="O67" s="387"/>
    </row>
    <row r="68" spans="1:16" ht="12.95" customHeight="1">
      <c r="A68" s="368">
        <v>57</v>
      </c>
      <c r="B68" s="56" t="s">
        <v>126</v>
      </c>
      <c r="C68" s="369" t="s">
        <v>127</v>
      </c>
      <c r="D68" s="75">
        <v>232410137.61000001</v>
      </c>
      <c r="E68" s="57">
        <f t="shared" si="18"/>
        <v>1.0530279205404069E-3</v>
      </c>
      <c r="F68" s="75">
        <v>0.78359999999999996</v>
      </c>
      <c r="G68" s="75">
        <v>221804618.93000001</v>
      </c>
      <c r="H68" s="57">
        <f t="shared" si="19"/>
        <v>1.0049753381672862E-3</v>
      </c>
      <c r="I68" s="75">
        <v>0.78400000000000003</v>
      </c>
      <c r="J68" s="190">
        <f t="shared" si="20"/>
        <v>-4.5632771397419794E-2</v>
      </c>
      <c r="K68" s="190">
        <f t="shared" si="17"/>
        <v>5.1046452271575672E-4</v>
      </c>
      <c r="L68" s="9"/>
      <c r="M68" s="262"/>
      <c r="N68" s="261"/>
      <c r="O68" s="387"/>
    </row>
    <row r="69" spans="1:16" ht="12.95" customHeight="1">
      <c r="A69" s="368">
        <v>58</v>
      </c>
      <c r="B69" s="369" t="s">
        <v>128</v>
      </c>
      <c r="C69" s="369" t="s">
        <v>131</v>
      </c>
      <c r="D69" s="75">
        <v>525444183.19</v>
      </c>
      <c r="E69" s="57">
        <f t="shared" si="18"/>
        <v>2.380736921696186E-3</v>
      </c>
      <c r="F69" s="75">
        <v>1229.8900000000001</v>
      </c>
      <c r="G69" s="75">
        <v>522071037.89999998</v>
      </c>
      <c r="H69" s="57">
        <f t="shared" si="19"/>
        <v>2.3654535256837023E-3</v>
      </c>
      <c r="I69" s="75">
        <v>1222.7</v>
      </c>
      <c r="J69" s="190">
        <f t="shared" si="20"/>
        <v>-6.4196072540407137E-3</v>
      </c>
      <c r="K69" s="190">
        <f t="shared" si="17"/>
        <v>-5.8460512728781061E-3</v>
      </c>
      <c r="L69" s="9"/>
      <c r="M69" s="380"/>
      <c r="N69" s="261"/>
      <c r="O69" s="387"/>
    </row>
    <row r="70" spans="1:16" ht="12.95" customHeight="1">
      <c r="A70" s="368">
        <v>59</v>
      </c>
      <c r="B70" s="369" t="s">
        <v>66</v>
      </c>
      <c r="C70" s="369" t="s">
        <v>132</v>
      </c>
      <c r="D70" s="75">
        <v>320729365.07999998</v>
      </c>
      <c r="E70" s="57">
        <f t="shared" si="18"/>
        <v>1.4531938229526932E-3</v>
      </c>
      <c r="F70" s="75">
        <v>143.96</v>
      </c>
      <c r="G70" s="75">
        <v>321163048.86000001</v>
      </c>
      <c r="H70" s="57">
        <f t="shared" si="19"/>
        <v>1.455158802336647E-3</v>
      </c>
      <c r="I70" s="75">
        <v>144.15</v>
      </c>
      <c r="J70" s="190">
        <f t="shared" si="20"/>
        <v>1.3521798351449879E-3</v>
      </c>
      <c r="K70" s="190">
        <f t="shared" si="17"/>
        <v>1.3198110586273807E-3</v>
      </c>
      <c r="L70" s="9"/>
      <c r="M70" s="380"/>
      <c r="N70" s="261"/>
      <c r="O70" s="387"/>
    </row>
    <row r="71" spans="1:16" ht="12.95" customHeight="1">
      <c r="A71" s="368">
        <v>60</v>
      </c>
      <c r="B71" s="369" t="s">
        <v>136</v>
      </c>
      <c r="C71" s="369" t="s">
        <v>137</v>
      </c>
      <c r="D71" s="75">
        <v>435173026.11000001</v>
      </c>
      <c r="E71" s="57">
        <f t="shared" si="18"/>
        <v>1.9717270144595117E-3</v>
      </c>
      <c r="F71" s="75">
        <v>154.75943000000001</v>
      </c>
      <c r="G71" s="75">
        <v>436271634.51999998</v>
      </c>
      <c r="H71" s="57">
        <f t="shared" si="19"/>
        <v>1.9767047032185612E-3</v>
      </c>
      <c r="I71" s="75">
        <v>155.15459300000001</v>
      </c>
      <c r="J71" s="190">
        <f t="shared" si="20"/>
        <v>2.5245324137398812E-3</v>
      </c>
      <c r="K71" s="190">
        <f t="shared" si="17"/>
        <v>2.5534017539351017E-3</v>
      </c>
      <c r="L71" s="9"/>
      <c r="M71" s="380"/>
      <c r="N71" s="228"/>
      <c r="O71" s="387"/>
    </row>
    <row r="72" spans="1:16" ht="12.95" customHeight="1">
      <c r="A72" s="368">
        <v>61</v>
      </c>
      <c r="B72" s="369" t="s">
        <v>140</v>
      </c>
      <c r="C72" s="369" t="s">
        <v>143</v>
      </c>
      <c r="D72" s="75">
        <v>1525046285.72</v>
      </c>
      <c r="E72" s="57">
        <f>(D72/$G$77)</f>
        <v>6.9098376494851508E-3</v>
      </c>
      <c r="F72" s="75">
        <v>1.4279999999999999</v>
      </c>
      <c r="G72" s="75">
        <v>1518898572.74</v>
      </c>
      <c r="H72" s="57">
        <f>(G72/$G$77)</f>
        <v>6.8819829548406684E-3</v>
      </c>
      <c r="I72" s="75">
        <v>1.423</v>
      </c>
      <c r="J72" s="190">
        <f>((G72-D72)/D72)</f>
        <v>-4.0311648489393748E-3</v>
      </c>
      <c r="K72" s="190">
        <f>((I72-F72)/F72)</f>
        <v>-3.5014005602240152E-3</v>
      </c>
      <c r="L72" s="9"/>
      <c r="M72" s="381"/>
      <c r="N72" s="228"/>
      <c r="O72" s="387"/>
    </row>
    <row r="73" spans="1:16" ht="12.95" customHeight="1">
      <c r="A73" s="368">
        <v>62</v>
      </c>
      <c r="B73" s="369" t="s">
        <v>66</v>
      </c>
      <c r="C73" s="369" t="s">
        <v>164</v>
      </c>
      <c r="D73" s="75">
        <v>2170487998.77</v>
      </c>
      <c r="E73" s="57">
        <f>(D73/$G$77)</f>
        <v>9.8342718067576228E-3</v>
      </c>
      <c r="F73" s="75">
        <v>448.99</v>
      </c>
      <c r="G73" s="75">
        <v>2174484189.1500001</v>
      </c>
      <c r="H73" s="57">
        <f>(G73/$G$77)</f>
        <v>9.8523781599882052E-3</v>
      </c>
      <c r="I73" s="75">
        <v>472.5</v>
      </c>
      <c r="J73" s="190">
        <f>((G73-D73)/D73)</f>
        <v>1.841148341877369E-3</v>
      </c>
      <c r="K73" s="190">
        <f>((I73-F73)/F73)</f>
        <v>5.2361967972560618E-2</v>
      </c>
      <c r="L73" s="9"/>
      <c r="M73" s="270"/>
      <c r="N73" s="228"/>
      <c r="O73" s="387"/>
    </row>
    <row r="74" spans="1:16" ht="12.95" customHeight="1">
      <c r="A74" s="368">
        <v>63</v>
      </c>
      <c r="B74" s="369" t="s">
        <v>7</v>
      </c>
      <c r="C74" s="56" t="s">
        <v>172</v>
      </c>
      <c r="D74" s="75">
        <v>4288373516.0500002</v>
      </c>
      <c r="E74" s="57">
        <f>(D74/$G$77)</f>
        <v>1.9430206842717273E-2</v>
      </c>
      <c r="F74" s="98">
        <v>107.26</v>
      </c>
      <c r="G74" s="75">
        <v>4357213208.3900003</v>
      </c>
      <c r="H74" s="57">
        <f>(G74/$G$77)</f>
        <v>1.9742112850006314E-2</v>
      </c>
      <c r="I74" s="98">
        <v>107.37</v>
      </c>
      <c r="J74" s="190">
        <f>((G74-D74)/D74)</f>
        <v>1.6052634427098145E-2</v>
      </c>
      <c r="K74" s="190">
        <f>((I74-F74)/F74)</f>
        <v>1.025545403691958E-3</v>
      </c>
      <c r="L74" s="9"/>
      <c r="M74" s="270"/>
      <c r="N74" s="228"/>
      <c r="O74" s="387"/>
    </row>
    <row r="75" spans="1:16" ht="12.95" customHeight="1">
      <c r="A75" s="368">
        <v>64</v>
      </c>
      <c r="B75" s="369" t="s">
        <v>178</v>
      </c>
      <c r="C75" s="56" t="s">
        <v>181</v>
      </c>
      <c r="D75" s="75">
        <v>420294909.11000001</v>
      </c>
      <c r="E75" s="57">
        <f>(D75/$G$77)</f>
        <v>1.9043157011356612E-3</v>
      </c>
      <c r="F75" s="98">
        <v>1.22</v>
      </c>
      <c r="G75" s="75">
        <v>417900894.06</v>
      </c>
      <c r="H75" s="57">
        <f t="shared" ref="H75" si="21">(G75/$G$77)</f>
        <v>1.8934686498160915E-3</v>
      </c>
      <c r="I75" s="98">
        <v>1.22</v>
      </c>
      <c r="J75" s="190">
        <f t="shared" ref="J75" si="22">((G75-D75)/D75)</f>
        <v>-5.6960362785965788E-3</v>
      </c>
      <c r="K75" s="190">
        <f t="shared" ref="K75" si="23">((I75-F75)/F75)</f>
        <v>0</v>
      </c>
      <c r="L75" s="9"/>
      <c r="M75" s="270"/>
      <c r="N75" s="228"/>
      <c r="O75" s="387"/>
    </row>
    <row r="76" spans="1:16" ht="12.95" customHeight="1">
      <c r="A76" s="368">
        <v>65</v>
      </c>
      <c r="B76" s="369" t="s">
        <v>115</v>
      </c>
      <c r="C76" s="56" t="s">
        <v>187</v>
      </c>
      <c r="D76" s="75">
        <v>1092697436.4300001</v>
      </c>
      <c r="E76" s="57">
        <f>(D76/$G$77)</f>
        <v>4.9509067078415056E-3</v>
      </c>
      <c r="F76" s="360">
        <v>36215.83</v>
      </c>
      <c r="G76" s="75">
        <v>1108900186.9300001</v>
      </c>
      <c r="H76" s="57">
        <f t="shared" si="19"/>
        <v>5.0243198078099814E-3</v>
      </c>
      <c r="I76" s="360">
        <v>36667.49</v>
      </c>
      <c r="J76" s="190">
        <f t="shared" si="20"/>
        <v>1.4828213153804698E-2</v>
      </c>
      <c r="K76" s="190">
        <f t="shared" si="17"/>
        <v>1.2471341951848023E-2</v>
      </c>
      <c r="L76" s="9"/>
      <c r="M76" s="352"/>
      <c r="N76" s="352"/>
      <c r="O76" s="387"/>
    </row>
    <row r="77" spans="1:16" ht="12.95" customHeight="1">
      <c r="A77" s="241"/>
      <c r="B77" s="242"/>
      <c r="C77" s="243" t="s">
        <v>57</v>
      </c>
      <c r="D77" s="80">
        <f>SUM(D56:D76)</f>
        <v>217024156407.87991</v>
      </c>
      <c r="E77" s="68">
        <f>(D77/$G$113)</f>
        <v>0.17249471118056006</v>
      </c>
      <c r="F77" s="90"/>
      <c r="G77" s="80">
        <f>SUM(G56:G76)</f>
        <v>220706529310.94995</v>
      </c>
      <c r="H77" s="68">
        <f>(G77/$G$113)</f>
        <v>0.17542152753541965</v>
      </c>
      <c r="I77" s="90"/>
      <c r="J77" s="190">
        <f>((G77-D77)/D77)</f>
        <v>1.6967571555257223E-2</v>
      </c>
      <c r="K77" s="190"/>
      <c r="L77" s="9"/>
      <c r="M77" s="4"/>
      <c r="N77"/>
      <c r="O77"/>
    </row>
    <row r="78" spans="1:16" ht="12.95" customHeight="1">
      <c r="A78" s="244"/>
      <c r="B78" s="82"/>
      <c r="C78" s="346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68">
        <v>65</v>
      </c>
      <c r="B79" s="369" t="s">
        <v>30</v>
      </c>
      <c r="C79" s="369" t="s">
        <v>185</v>
      </c>
      <c r="D79" s="75">
        <v>2308830785.79</v>
      </c>
      <c r="E79" s="57">
        <f>(D79/$G$82)</f>
        <v>5.1204487428200843E-2</v>
      </c>
      <c r="F79" s="98">
        <v>69.3</v>
      </c>
      <c r="G79" s="75">
        <v>2310088301.8200002</v>
      </c>
      <c r="H79" s="57">
        <f>(G79/$G$82)</f>
        <v>5.1232376203829269E-2</v>
      </c>
      <c r="I79" s="98">
        <v>69.3</v>
      </c>
      <c r="J79" s="190">
        <f>((G79-D79)/D79)</f>
        <v>5.4465491266824588E-4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68">
        <v>66</v>
      </c>
      <c r="B80" s="369" t="s">
        <v>30</v>
      </c>
      <c r="C80" s="369" t="s">
        <v>32</v>
      </c>
      <c r="D80" s="75">
        <v>10955139464.129999</v>
      </c>
      <c r="E80" s="57">
        <f>(D80/$G$82)</f>
        <v>0.24295946867032678</v>
      </c>
      <c r="F80" s="98">
        <v>40.700000000000003</v>
      </c>
      <c r="G80" s="75">
        <v>9963139918.2600002</v>
      </c>
      <c r="H80" s="57">
        <f>(G80/$G$82)</f>
        <v>0.22095923002663548</v>
      </c>
      <c r="I80" s="98">
        <v>40.700000000000003</v>
      </c>
      <c r="J80" s="190">
        <f>((G80-D80)/D80)</f>
        <v>-9.0551065015472026E-2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68">
        <v>67</v>
      </c>
      <c r="B81" s="56" t="s">
        <v>11</v>
      </c>
      <c r="C81" s="369" t="s">
        <v>33</v>
      </c>
      <c r="D81" s="75">
        <v>32817171113.131817</v>
      </c>
      <c r="E81" s="57">
        <f>(D81/$G$82)</f>
        <v>0.72780839376953532</v>
      </c>
      <c r="F81" s="98">
        <v>12.299046671684332</v>
      </c>
      <c r="G81" s="75">
        <v>32817171113.131817</v>
      </c>
      <c r="H81" s="57">
        <f>(G81/$G$82)</f>
        <v>0.72780839376953532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46081141363.051819</v>
      </c>
      <c r="E82" s="68">
        <f>(D82/$G$113)</f>
        <v>3.662612172698012E-2</v>
      </c>
      <c r="F82" s="90"/>
      <c r="G82" s="80">
        <f>SUM(G79:G81)</f>
        <v>45090399333.211815</v>
      </c>
      <c r="H82" s="68">
        <f>(G82/$G$113)</f>
        <v>3.583866210441855E-2</v>
      </c>
      <c r="I82" s="90"/>
      <c r="J82" s="190">
        <f>((G82-D82)/D82)</f>
        <v>-2.1499945542459757E-2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68">
        <v>68</v>
      </c>
      <c r="B84" s="369" t="s">
        <v>7</v>
      </c>
      <c r="C84" s="369" t="s">
        <v>36</v>
      </c>
      <c r="D84" s="75">
        <v>1216795594.6400001</v>
      </c>
      <c r="E84" s="57">
        <f t="shared" ref="E84:E104" si="24">(D84/$G$105)</f>
        <v>4.9151526612176158E-2</v>
      </c>
      <c r="F84" s="75">
        <v>2669.38</v>
      </c>
      <c r="G84" s="75">
        <v>1222635451.9400001</v>
      </c>
      <c r="H84" s="57">
        <f t="shared" ref="H84:H104" si="25">(G84/$G$105)</f>
        <v>4.938742317751274E-2</v>
      </c>
      <c r="I84" s="75">
        <v>2677.35</v>
      </c>
      <c r="J84" s="190">
        <f>((G84-D84)/D84)</f>
        <v>4.7993741313040557E-3</v>
      </c>
      <c r="K84" s="190">
        <f t="shared" ref="K84:K95" si="26">((I84-F84)/F84)</f>
        <v>2.9857120380012586E-3</v>
      </c>
      <c r="L84" s="9"/>
      <c r="M84" s="4"/>
      <c r="N84" s="230"/>
      <c r="O84"/>
    </row>
    <row r="85" spans="1:17" ht="12.95" customHeight="1">
      <c r="A85" s="368">
        <v>69</v>
      </c>
      <c r="B85" s="369" t="s">
        <v>14</v>
      </c>
      <c r="C85" s="369" t="s">
        <v>34</v>
      </c>
      <c r="D85" s="75">
        <v>148215414</v>
      </c>
      <c r="E85" s="67">
        <f t="shared" si="24"/>
        <v>5.9870481925199965E-3</v>
      </c>
      <c r="F85" s="75">
        <v>109.73</v>
      </c>
      <c r="G85" s="75">
        <v>147950831</v>
      </c>
      <c r="H85" s="67">
        <f t="shared" si="25"/>
        <v>5.9763605647681246E-3</v>
      </c>
      <c r="I85" s="75">
        <v>109.54</v>
      </c>
      <c r="J85" s="190">
        <f>((G85-D85)/D85)</f>
        <v>-1.7851247239372822E-3</v>
      </c>
      <c r="K85" s="190">
        <f t="shared" si="26"/>
        <v>-1.7315228287614847E-3</v>
      </c>
      <c r="L85" s="9"/>
      <c r="M85" s="4"/>
      <c r="N85" s="373"/>
      <c r="O85" s="288"/>
    </row>
    <row r="86" spans="1:17" ht="12.95" customHeight="1">
      <c r="A86" s="368">
        <v>70</v>
      </c>
      <c r="B86" s="369" t="s">
        <v>56</v>
      </c>
      <c r="C86" s="369" t="s">
        <v>100</v>
      </c>
      <c r="D86" s="75">
        <v>759164346.78999996</v>
      </c>
      <c r="E86" s="67">
        <f t="shared" si="24"/>
        <v>3.0665862663074254E-2</v>
      </c>
      <c r="F86" s="75">
        <v>1.1776</v>
      </c>
      <c r="G86" s="75">
        <v>758531825.02999997</v>
      </c>
      <c r="H86" s="67">
        <f t="shared" si="25"/>
        <v>3.064031243076213E-2</v>
      </c>
      <c r="I86" s="75">
        <v>1.1768000000000001</v>
      </c>
      <c r="J86" s="190">
        <f t="shared" ref="J86:J93" si="27">((G86-D86)/D86)</f>
        <v>-8.3318159325382367E-4</v>
      </c>
      <c r="K86" s="190">
        <f t="shared" si="26"/>
        <v>-6.7934782608688169E-4</v>
      </c>
      <c r="L86" s="9"/>
      <c r="M86" s="4"/>
      <c r="N86" s="404"/>
      <c r="O86" s="63"/>
    </row>
    <row r="87" spans="1:17" ht="12.95" customHeight="1" thickBot="1">
      <c r="A87" s="368">
        <v>71</v>
      </c>
      <c r="B87" s="369" t="s">
        <v>9</v>
      </c>
      <c r="C87" s="369" t="s">
        <v>10</v>
      </c>
      <c r="D87" s="75">
        <v>3486852341.8000002</v>
      </c>
      <c r="E87" s="67">
        <f t="shared" si="24"/>
        <v>0.14084873122951846</v>
      </c>
      <c r="F87" s="75">
        <v>351.29469999999998</v>
      </c>
      <c r="G87" s="75">
        <v>3474707220.48</v>
      </c>
      <c r="H87" s="67">
        <f t="shared" si="25"/>
        <v>0.14035813835065067</v>
      </c>
      <c r="I87" s="75">
        <v>350.98329999999999</v>
      </c>
      <c r="J87" s="190">
        <f>((G87-D87)/D87)</f>
        <v>-3.483118907676646E-3</v>
      </c>
      <c r="K87" s="190">
        <f t="shared" si="26"/>
        <v>-8.8643523514585307E-4</v>
      </c>
      <c r="L87" s="9"/>
      <c r="M87" s="4"/>
      <c r="N87" s="404"/>
      <c r="O87" s="286"/>
    </row>
    <row r="88" spans="1:17" ht="12" customHeight="1">
      <c r="A88" s="368">
        <v>72</v>
      </c>
      <c r="B88" s="369" t="s">
        <v>19</v>
      </c>
      <c r="C88" s="369" t="s">
        <v>20</v>
      </c>
      <c r="D88" s="75">
        <v>2122906689.8900001</v>
      </c>
      <c r="E88" s="67">
        <f t="shared" si="24"/>
        <v>8.5753190694420847E-2</v>
      </c>
      <c r="F88" s="75">
        <v>10.5175</v>
      </c>
      <c r="G88" s="75">
        <v>2123989169.9400001</v>
      </c>
      <c r="H88" s="67">
        <f t="shared" si="25"/>
        <v>8.5796916647423227E-2</v>
      </c>
      <c r="I88" s="75">
        <v>10.5229</v>
      </c>
      <c r="J88" s="190">
        <f>((G88-D88)/D88)</f>
        <v>5.0990467699550267E-4</v>
      </c>
      <c r="K88" s="190">
        <f t="shared" si="26"/>
        <v>5.1342999762299499E-4</v>
      </c>
      <c r="L88" s="9"/>
      <c r="M88" s="323"/>
      <c r="N88" s="305"/>
      <c r="O88" s="305"/>
      <c r="P88" s="318"/>
    </row>
    <row r="89" spans="1:17" ht="12.95" customHeight="1" thickBot="1">
      <c r="A89" s="368">
        <v>73</v>
      </c>
      <c r="B89" s="56" t="s">
        <v>35</v>
      </c>
      <c r="C89" s="56" t="s">
        <v>167</v>
      </c>
      <c r="D89" s="75">
        <v>2889762812.5999999</v>
      </c>
      <c r="E89" s="67">
        <f t="shared" si="24"/>
        <v>0.11672975675787899</v>
      </c>
      <c r="F89" s="75">
        <v>147.88</v>
      </c>
      <c r="G89" s="75">
        <v>2892348292.9299998</v>
      </c>
      <c r="H89" s="67">
        <f t="shared" si="25"/>
        <v>0.11683419525667453</v>
      </c>
      <c r="I89" s="75">
        <v>147.97999999999999</v>
      </c>
      <c r="J89" s="190">
        <f t="shared" si="27"/>
        <v>8.9470330185116304E-4</v>
      </c>
      <c r="K89" s="190">
        <f t="shared" si="26"/>
        <v>6.7622396537729459E-4</v>
      </c>
      <c r="L89" s="9"/>
      <c r="M89" s="315"/>
      <c r="N89" s="307"/>
      <c r="O89" s="307"/>
      <c r="P89" s="307"/>
    </row>
    <row r="90" spans="1:17" ht="12.75" customHeight="1">
      <c r="A90" s="368">
        <v>74</v>
      </c>
      <c r="B90" s="383" t="s">
        <v>139</v>
      </c>
      <c r="C90" s="383" t="s">
        <v>165</v>
      </c>
      <c r="D90" s="75">
        <v>4704797297.8999996</v>
      </c>
      <c r="E90" s="67">
        <f t="shared" si="24"/>
        <v>0.1900466854180575</v>
      </c>
      <c r="F90" s="75">
        <v>103.2</v>
      </c>
      <c r="G90" s="75">
        <v>4722858744.8199997</v>
      </c>
      <c r="H90" s="67">
        <f t="shared" si="25"/>
        <v>0.19077626374070539</v>
      </c>
      <c r="I90" s="75">
        <v>103.2</v>
      </c>
      <c r="J90" s="190">
        <f>((G90-D90)/D90)</f>
        <v>3.8389426316117505E-3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68">
        <v>75</v>
      </c>
      <c r="B91" s="369" t="s">
        <v>11</v>
      </c>
      <c r="C91" s="75" t="s">
        <v>12</v>
      </c>
      <c r="D91" s="75">
        <v>1797705103.9000001</v>
      </c>
      <c r="E91" s="67">
        <f t="shared" si="24"/>
        <v>7.2616921563829165E-2</v>
      </c>
      <c r="F91" s="75">
        <v>3092.3</v>
      </c>
      <c r="G91" s="75">
        <v>1791613920.53</v>
      </c>
      <c r="H91" s="67">
        <f t="shared" si="25"/>
        <v>7.2370872874280137E-2</v>
      </c>
      <c r="I91" s="75">
        <v>3081.91</v>
      </c>
      <c r="J91" s="190">
        <f t="shared" si="27"/>
        <v>-3.3883106616239295E-3</v>
      </c>
      <c r="K91" s="190">
        <f t="shared" si="26"/>
        <v>-3.3599586068623118E-3</v>
      </c>
      <c r="L91" s="9"/>
      <c r="M91" s="4"/>
      <c r="N91" s="307"/>
      <c r="O91" s="307"/>
      <c r="P91" s="307"/>
      <c r="Q91" s="317"/>
    </row>
    <row r="92" spans="1:17" ht="13.5" customHeight="1">
      <c r="A92" s="368">
        <v>76</v>
      </c>
      <c r="B92" s="56" t="s">
        <v>61</v>
      </c>
      <c r="C92" s="369" t="s">
        <v>17</v>
      </c>
      <c r="D92" s="75">
        <v>1616644018.8299999</v>
      </c>
      <c r="E92" s="67">
        <f t="shared" si="24"/>
        <v>6.5303097631157409E-2</v>
      </c>
      <c r="F92" s="75">
        <v>0.93930000000000002</v>
      </c>
      <c r="G92" s="75">
        <v>1612143958.74</v>
      </c>
      <c r="H92" s="67">
        <f t="shared" si="25"/>
        <v>6.5121321148530129E-2</v>
      </c>
      <c r="I92" s="75">
        <v>0.93669999999999998</v>
      </c>
      <c r="J92" s="190">
        <f>((G92-D92)/D92)</f>
        <v>-2.7835813188216317E-3</v>
      </c>
      <c r="K92" s="190">
        <f t="shared" si="26"/>
        <v>-2.7680187373576564E-3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68">
        <v>77</v>
      </c>
      <c r="B93" s="369" t="s">
        <v>78</v>
      </c>
      <c r="C93" s="369" t="s">
        <v>21</v>
      </c>
      <c r="D93" s="75">
        <v>259968907.16</v>
      </c>
      <c r="E93" s="67">
        <f t="shared" si="24"/>
        <v>1.0501245003597783E-2</v>
      </c>
      <c r="F93" s="75">
        <v>120.48</v>
      </c>
      <c r="G93" s="75">
        <v>260660591.72</v>
      </c>
      <c r="H93" s="67">
        <f t="shared" si="25"/>
        <v>1.0529185071927936E-2</v>
      </c>
      <c r="I93" s="75">
        <v>120.96</v>
      </c>
      <c r="J93" s="234">
        <f t="shared" si="27"/>
        <v>2.6606434113841909E-3</v>
      </c>
      <c r="K93" s="234">
        <f t="shared" si="26"/>
        <v>3.9840637450198352E-3</v>
      </c>
      <c r="L93" s="9"/>
      <c r="M93" s="61"/>
      <c r="N93" s="307"/>
      <c r="O93" s="307"/>
      <c r="P93" s="307"/>
      <c r="Q93" s="307"/>
    </row>
    <row r="94" spans="1:17" ht="12.95" customHeight="1">
      <c r="A94" s="368">
        <v>78</v>
      </c>
      <c r="B94" s="56" t="s">
        <v>77</v>
      </c>
      <c r="C94" s="369" t="s">
        <v>42</v>
      </c>
      <c r="D94" s="75">
        <v>1036889843.27</v>
      </c>
      <c r="E94" s="67">
        <f t="shared" si="24"/>
        <v>4.1884371499930469E-2</v>
      </c>
      <c r="F94" s="76">
        <v>552.20000000000005</v>
      </c>
      <c r="G94" s="75">
        <v>1033831458.64</v>
      </c>
      <c r="H94" s="67">
        <f t="shared" si="25"/>
        <v>4.1760830393935432E-2</v>
      </c>
      <c r="I94" s="76">
        <v>552.20000000000005</v>
      </c>
      <c r="J94" s="190">
        <f>((G94-D94)/D94)</f>
        <v>-2.9495752609118866E-3</v>
      </c>
      <c r="K94" s="190">
        <f t="shared" si="26"/>
        <v>0</v>
      </c>
      <c r="L94" s="9"/>
      <c r="M94" s="302"/>
      <c r="N94" s="259"/>
    </row>
    <row r="95" spans="1:17" ht="12.95" customHeight="1">
      <c r="A95" s="368">
        <v>79</v>
      </c>
      <c r="B95" s="56" t="s">
        <v>66</v>
      </c>
      <c r="C95" s="369" t="s">
        <v>72</v>
      </c>
      <c r="D95" s="75">
        <v>1602967806.2</v>
      </c>
      <c r="E95" s="67">
        <f t="shared" si="24"/>
        <v>6.4750657490842717E-2</v>
      </c>
      <c r="F95" s="76">
        <v>2.25</v>
      </c>
      <c r="G95" s="75">
        <v>1646613277.03</v>
      </c>
      <c r="H95" s="67">
        <f t="shared" si="25"/>
        <v>6.6513682875263491E-2</v>
      </c>
      <c r="I95" s="76">
        <v>2.31</v>
      </c>
      <c r="J95" s="190">
        <f>((G95-D95)/D95)</f>
        <v>2.7227914784805317E-2</v>
      </c>
      <c r="K95" s="190">
        <f t="shared" si="26"/>
        <v>2.6666666666666689E-2</v>
      </c>
      <c r="L95" s="9"/>
      <c r="M95" s="213"/>
    </row>
    <row r="96" spans="1:17" ht="12.95" customHeight="1" thickBot="1">
      <c r="A96" s="368">
        <v>80</v>
      </c>
      <c r="B96" s="56" t="s">
        <v>117</v>
      </c>
      <c r="C96" s="382" t="s">
        <v>68</v>
      </c>
      <c r="D96" s="75">
        <v>136113378.66999999</v>
      </c>
      <c r="E96" s="67">
        <f t="shared" si="24"/>
        <v>5.4981957392367655E-3</v>
      </c>
      <c r="F96" s="76">
        <v>1.415224</v>
      </c>
      <c r="G96" s="75">
        <v>136414427.34</v>
      </c>
      <c r="H96" s="67">
        <f t="shared" si="25"/>
        <v>5.5103563698145281E-3</v>
      </c>
      <c r="I96" s="76">
        <v>1.417492</v>
      </c>
      <c r="J96" s="190">
        <f>((G96-D96)/D96)</f>
        <v>2.2117493000441491E-3</v>
      </c>
      <c r="K96" s="190">
        <f t="shared" ref="K96:K104" si="28">((I96-F96)/F96)</f>
        <v>1.6025731615630717E-3</v>
      </c>
      <c r="L96" s="9"/>
      <c r="M96" s="302"/>
      <c r="N96" s="303"/>
      <c r="O96" s="259"/>
    </row>
    <row r="97" spans="1:17" ht="12.95" customHeight="1">
      <c r="A97" s="368">
        <v>81</v>
      </c>
      <c r="B97" s="369" t="s">
        <v>56</v>
      </c>
      <c r="C97" s="369" t="s">
        <v>133</v>
      </c>
      <c r="D97" s="75">
        <v>529790526.66000003</v>
      </c>
      <c r="E97" s="67">
        <f t="shared" si="24"/>
        <v>2.1400482780110645E-2</v>
      </c>
      <c r="F97" s="76">
        <v>1.0682</v>
      </c>
      <c r="G97" s="75">
        <v>530581488.74000001</v>
      </c>
      <c r="H97" s="67">
        <f t="shared" si="25"/>
        <v>2.1432433087866191E-2</v>
      </c>
      <c r="I97" s="76">
        <v>1.0698000000000001</v>
      </c>
      <c r="J97" s="190">
        <f t="shared" ref="J97:J104" si="29">((G97-D97)/D97)</f>
        <v>1.4929713541435095E-3</v>
      </c>
      <c r="K97" s="190">
        <f t="shared" si="28"/>
        <v>1.4978468451601252E-3</v>
      </c>
      <c r="L97" s="9"/>
      <c r="M97" s="4"/>
      <c r="Q97" s="318"/>
    </row>
    <row r="98" spans="1:17" ht="12.95" customHeight="1">
      <c r="A98" s="368">
        <v>82</v>
      </c>
      <c r="B98" s="369" t="s">
        <v>140</v>
      </c>
      <c r="C98" s="369" t="s">
        <v>142</v>
      </c>
      <c r="D98" s="75">
        <v>96036638.579999998</v>
      </c>
      <c r="E98" s="67">
        <f t="shared" si="24"/>
        <v>3.8793265012644716E-3</v>
      </c>
      <c r="F98" s="76">
        <v>0.92</v>
      </c>
      <c r="G98" s="75">
        <v>94153534.140000001</v>
      </c>
      <c r="H98" s="67">
        <f t="shared" si="25"/>
        <v>3.8032599388904097E-3</v>
      </c>
      <c r="I98" s="76">
        <v>0.92</v>
      </c>
      <c r="J98" s="190">
        <f t="shared" si="29"/>
        <v>-1.9608187748380454E-2</v>
      </c>
      <c r="K98" s="190">
        <f t="shared" si="28"/>
        <v>0</v>
      </c>
      <c r="L98" s="9"/>
      <c r="M98" s="4"/>
    </row>
    <row r="99" spans="1:17" ht="12.95" customHeight="1">
      <c r="A99" s="368">
        <v>83</v>
      </c>
      <c r="B99" s="369" t="s">
        <v>114</v>
      </c>
      <c r="C99" s="369" t="s">
        <v>144</v>
      </c>
      <c r="D99" s="75">
        <v>241388592.27000001</v>
      </c>
      <c r="E99" s="67">
        <f t="shared" si="24"/>
        <v>9.7507074064850634E-3</v>
      </c>
      <c r="F99" s="76">
        <v>120.78</v>
      </c>
      <c r="G99" s="75">
        <v>241782720.21000001</v>
      </c>
      <c r="H99" s="67">
        <f t="shared" si="25"/>
        <v>9.7666279029241087E-3</v>
      </c>
      <c r="I99" s="76">
        <v>121</v>
      </c>
      <c r="J99" s="190">
        <f t="shared" si="29"/>
        <v>1.6327529660521583E-3</v>
      </c>
      <c r="K99" s="190">
        <f t="shared" si="28"/>
        <v>1.821493624772304E-3</v>
      </c>
      <c r="L99" s="9"/>
    </row>
    <row r="100" spans="1:17" ht="12.95" customHeight="1">
      <c r="A100" s="368">
        <v>84</v>
      </c>
      <c r="B100" s="369" t="s">
        <v>51</v>
      </c>
      <c r="C100" s="369" t="s">
        <v>150</v>
      </c>
      <c r="D100" s="75">
        <v>117290731.39</v>
      </c>
      <c r="E100" s="67">
        <f t="shared" si="24"/>
        <v>4.7378693107307177E-3</v>
      </c>
      <c r="F100" s="76">
        <v>2.6926000000000001</v>
      </c>
      <c r="G100" s="75">
        <v>116698550.63</v>
      </c>
      <c r="H100" s="67">
        <f t="shared" si="25"/>
        <v>4.7139486222333446E-3</v>
      </c>
      <c r="I100" s="76">
        <v>2.6789999999999998</v>
      </c>
      <c r="J100" s="190">
        <f t="shared" si="29"/>
        <v>-5.0488282661565334E-3</v>
      </c>
      <c r="K100" s="190">
        <f t="shared" si="28"/>
        <v>-5.050880190150887E-3</v>
      </c>
      <c r="L100" s="9"/>
      <c r="M100" s="4"/>
    </row>
    <row r="101" spans="1:17" ht="12.95" customHeight="1">
      <c r="A101" s="368">
        <v>85</v>
      </c>
      <c r="B101" s="369" t="s">
        <v>115</v>
      </c>
      <c r="C101" s="369" t="s">
        <v>159</v>
      </c>
      <c r="D101" s="75">
        <v>446365102.87</v>
      </c>
      <c r="E101" s="67">
        <f t="shared" si="24"/>
        <v>1.8030576646649154E-2</v>
      </c>
      <c r="F101" s="76">
        <v>97.59</v>
      </c>
      <c r="G101" s="75">
        <v>447318197.13</v>
      </c>
      <c r="H101" s="67">
        <f t="shared" si="25"/>
        <v>1.8069076159706775E-2</v>
      </c>
      <c r="I101" s="76">
        <v>97.77</v>
      </c>
      <c r="J101" s="190">
        <f>((G101-D101)/D101)</f>
        <v>2.1352347078027983E-3</v>
      </c>
      <c r="K101" s="190">
        <f t="shared" si="28"/>
        <v>1.8444512757453898E-3</v>
      </c>
      <c r="L101" s="9"/>
      <c r="M101" s="4"/>
    </row>
    <row r="102" spans="1:17" ht="12.95" customHeight="1">
      <c r="A102" s="368">
        <v>86</v>
      </c>
      <c r="B102" s="369" t="s">
        <v>115</v>
      </c>
      <c r="C102" s="369" t="s">
        <v>160</v>
      </c>
      <c r="D102" s="75">
        <v>303585759.32999998</v>
      </c>
      <c r="E102" s="67">
        <f t="shared" si="24"/>
        <v>1.2263114359154892E-2</v>
      </c>
      <c r="F102" s="76">
        <v>107.35</v>
      </c>
      <c r="G102" s="75">
        <v>304027225.08999997</v>
      </c>
      <c r="H102" s="67">
        <f t="shared" si="25"/>
        <v>1.2280947030596659E-2</v>
      </c>
      <c r="I102" s="76">
        <v>105.48</v>
      </c>
      <c r="J102" s="190">
        <f>((G102-D102)/D102)</f>
        <v>1.4541715032163741E-3</v>
      </c>
      <c r="K102" s="190">
        <f>((I102-F102)/F102)</f>
        <v>-1.7419655333022734E-2</v>
      </c>
      <c r="L102" s="9"/>
      <c r="M102" s="4"/>
    </row>
    <row r="103" spans="1:17" ht="12.95" customHeight="1">
      <c r="A103" s="368">
        <v>87</v>
      </c>
      <c r="B103" s="369" t="s">
        <v>136</v>
      </c>
      <c r="C103" s="369" t="s">
        <v>170</v>
      </c>
      <c r="D103" s="75">
        <v>207301638.09999999</v>
      </c>
      <c r="E103" s="67">
        <f t="shared" ref="E103" si="30">(D103/$G$105)</f>
        <v>8.3737909856868159E-3</v>
      </c>
      <c r="F103" s="76">
        <v>105.41575899999999</v>
      </c>
      <c r="G103" s="75">
        <v>207389113.18000001</v>
      </c>
      <c r="H103" s="67">
        <f t="shared" ref="H103" si="31">(G103/$G$105)</f>
        <v>8.3773244745829478E-3</v>
      </c>
      <c r="I103" s="76">
        <v>105.402321</v>
      </c>
      <c r="J103" s="190">
        <f t="shared" ref="J103" si="32">((G103-D103)/D103)</f>
        <v>4.2197003748622628E-4</v>
      </c>
      <c r="K103" s="190">
        <f t="shared" ref="K103" si="33">((I103-F103)/F103)</f>
        <v>-1.2747619641949E-4</v>
      </c>
      <c r="L103" s="9"/>
      <c r="M103" s="4"/>
    </row>
    <row r="104" spans="1:17" ht="12.95" customHeight="1">
      <c r="A104" s="368">
        <v>88</v>
      </c>
      <c r="B104" s="369" t="s">
        <v>135</v>
      </c>
      <c r="C104" s="386" t="s">
        <v>199</v>
      </c>
      <c r="D104" s="75">
        <v>992631228.09000003</v>
      </c>
      <c r="E104" s="67">
        <f t="shared" si="24"/>
        <v>4.0096578618841486E-2</v>
      </c>
      <c r="F104" s="76">
        <v>1.8367</v>
      </c>
      <c r="G104" s="75">
        <v>989758176.04999995</v>
      </c>
      <c r="H104" s="67">
        <f t="shared" si="25"/>
        <v>3.9980523880951011E-2</v>
      </c>
      <c r="I104" s="76">
        <v>1.8315999999999999</v>
      </c>
      <c r="J104" s="190">
        <f t="shared" si="29"/>
        <v>-2.8943800665312E-3</v>
      </c>
      <c r="K104" s="190">
        <f t="shared" si="28"/>
        <v>-2.7767191158055778E-3</v>
      </c>
      <c r="L104" s="9"/>
      <c r="M104" s="282"/>
      <c r="N104" s="309"/>
    </row>
    <row r="105" spans="1:17" ht="12.95" customHeight="1">
      <c r="A105" s="246"/>
      <c r="B105" s="70"/>
      <c r="C105" s="43" t="s">
        <v>57</v>
      </c>
      <c r="D105" s="71">
        <f>SUM(D84:D104)</f>
        <v>24713173772.939999</v>
      </c>
      <c r="E105" s="68">
        <f>(D105/$G$113)</f>
        <v>1.964247594773047E-2</v>
      </c>
      <c r="F105" s="70"/>
      <c r="G105" s="71">
        <f>SUM(G84:G104)</f>
        <v>24756008175.310001</v>
      </c>
      <c r="H105" s="68">
        <f>(G105/$G$113)</f>
        <v>1.967652150278619E-2</v>
      </c>
      <c r="I105" s="70"/>
      <c r="J105" s="190">
        <f>((G105-D105)/D105)</f>
        <v>1.7332618935777815E-3</v>
      </c>
      <c r="K105" s="214"/>
      <c r="L105" s="9"/>
      <c r="M105" s="283"/>
      <c r="N105" s="10"/>
    </row>
    <row r="106" spans="1:17" s="13" customFormat="1" ht="12.95" customHeight="1">
      <c r="A106" s="240"/>
      <c r="B106" s="240"/>
      <c r="C106" s="82" t="s">
        <v>91</v>
      </c>
      <c r="D106" s="83"/>
      <c r="E106" s="84"/>
      <c r="F106" s="85"/>
      <c r="G106" s="83"/>
      <c r="H106" s="84"/>
      <c r="I106" s="85"/>
      <c r="J106" s="190"/>
      <c r="K106" s="190"/>
      <c r="L106" s="9"/>
      <c r="M106" s="283"/>
      <c r="N106" s="10"/>
    </row>
    <row r="107" spans="1:17" ht="16.5" customHeight="1" thickBot="1">
      <c r="A107" s="368">
        <v>89</v>
      </c>
      <c r="B107" s="369" t="s">
        <v>19</v>
      </c>
      <c r="C107" s="56" t="s">
        <v>37</v>
      </c>
      <c r="D107" s="86">
        <v>548280662.62</v>
      </c>
      <c r="E107" s="57">
        <f>(D107/$G$112)</f>
        <v>0.11885253993852145</v>
      </c>
      <c r="F107" s="78">
        <v>12.3628</v>
      </c>
      <c r="G107" s="86">
        <v>541441237.59000003</v>
      </c>
      <c r="H107" s="57">
        <f>(G107/$G$112)</f>
        <v>0.11736993606070061</v>
      </c>
      <c r="I107" s="78">
        <v>12.2079</v>
      </c>
      <c r="J107" s="190">
        <f t="shared" ref="J107:J112" si="34">((G107-D107)/D107)</f>
        <v>-1.2474313789067937E-2</v>
      </c>
      <c r="K107" s="234">
        <f>((I107-F107)/F107)</f>
        <v>-1.2529524056039052E-2</v>
      </c>
      <c r="L107" s="9"/>
      <c r="M107" s="309"/>
      <c r="N107" s="308"/>
      <c r="O107" s="312"/>
      <c r="P107" s="390"/>
    </row>
    <row r="108" spans="1:17" ht="12" customHeight="1" thickBot="1">
      <c r="A108" s="368">
        <v>90</v>
      </c>
      <c r="B108" s="369" t="s">
        <v>38</v>
      </c>
      <c r="C108" s="56" t="s">
        <v>169</v>
      </c>
      <c r="D108" s="86">
        <v>2446712352.52</v>
      </c>
      <c r="E108" s="57">
        <f>(D108/$G$112)</f>
        <v>0.53038160457156613</v>
      </c>
      <c r="F108" s="78">
        <v>1.25</v>
      </c>
      <c r="G108" s="86">
        <v>2420948093.5500002</v>
      </c>
      <c r="H108" s="57">
        <f>(G108/$G$112)</f>
        <v>0.52479660435728603</v>
      </c>
      <c r="I108" s="78">
        <v>1.24</v>
      </c>
      <c r="J108" s="234">
        <f t="shared" si="34"/>
        <v>-1.0530154451324774E-2</v>
      </c>
      <c r="K108" s="234">
        <f>((I108-F108)/F108)</f>
        <v>-8.0000000000000071E-3</v>
      </c>
      <c r="L108" s="9"/>
      <c r="M108" s="324"/>
      <c r="N108" s="322"/>
      <c r="O108" s="313"/>
      <c r="P108" s="391"/>
    </row>
    <row r="109" spans="1:17" ht="12" customHeight="1" thickBot="1">
      <c r="A109" s="368">
        <v>91</v>
      </c>
      <c r="B109" s="369" t="s">
        <v>7</v>
      </c>
      <c r="C109" s="56" t="s">
        <v>40</v>
      </c>
      <c r="D109" s="78">
        <v>1215599723.8699999</v>
      </c>
      <c r="E109" s="57">
        <f>(D109/$G$112)</f>
        <v>0.26350941147572149</v>
      </c>
      <c r="F109" s="78">
        <v>0.89</v>
      </c>
      <c r="G109" s="78">
        <v>1219227451.3199999</v>
      </c>
      <c r="H109" s="57">
        <f>(G109/$G$112)</f>
        <v>0.26429580547250564</v>
      </c>
      <c r="I109" s="78">
        <v>0.89</v>
      </c>
      <c r="J109" s="190">
        <f t="shared" si="34"/>
        <v>2.9843108539468607E-3</v>
      </c>
      <c r="K109" s="190">
        <f>((I109-F109)/F109)</f>
        <v>0</v>
      </c>
      <c r="L109" s="9"/>
      <c r="M109" s="388"/>
      <c r="N109" s="306"/>
      <c r="O109" s="307"/>
    </row>
    <row r="110" spans="1:17" ht="12" customHeight="1" thickBot="1">
      <c r="A110" s="368">
        <v>92</v>
      </c>
      <c r="B110" s="384" t="s">
        <v>9</v>
      </c>
      <c r="C110" s="369" t="s">
        <v>41</v>
      </c>
      <c r="D110" s="78">
        <v>265998733.11000001</v>
      </c>
      <c r="E110" s="57">
        <f>(D110/$G$112)</f>
        <v>5.7661389879189874E-2</v>
      </c>
      <c r="F110" s="78">
        <v>31.158200000000001</v>
      </c>
      <c r="G110" s="78">
        <v>264732856.19999999</v>
      </c>
      <c r="H110" s="57">
        <f>(G110/$G$112)</f>
        <v>5.7386981722454815E-2</v>
      </c>
      <c r="I110" s="78">
        <v>31.186399999999999</v>
      </c>
      <c r="J110" s="190">
        <f t="shared" si="34"/>
        <v>-4.7589584175821648E-3</v>
      </c>
      <c r="K110" s="190">
        <f>((I110-F110)/F110)</f>
        <v>9.0505870043835091E-4</v>
      </c>
      <c r="L110" s="9"/>
      <c r="M110" s="389"/>
      <c r="N110" s="10"/>
      <c r="P110" s="310"/>
    </row>
    <row r="111" spans="1:17" ht="12" customHeight="1" thickBot="1">
      <c r="A111" s="368">
        <v>93</v>
      </c>
      <c r="B111" s="369" t="s">
        <v>7</v>
      </c>
      <c r="C111" s="369" t="s">
        <v>90</v>
      </c>
      <c r="D111" s="75">
        <v>162568525.75999999</v>
      </c>
      <c r="E111" s="57">
        <f>(D111/$G$112)</f>
        <v>3.5240495457758536E-2</v>
      </c>
      <c r="F111" s="98">
        <v>161.33000000000001</v>
      </c>
      <c r="G111" s="75">
        <v>166767278.34999999</v>
      </c>
      <c r="H111" s="57">
        <f>(G111/$G$112)</f>
        <v>3.6150672387052891E-2</v>
      </c>
      <c r="I111" s="98">
        <v>162.16999999999999</v>
      </c>
      <c r="J111" s="190">
        <f t="shared" si="34"/>
        <v>2.5827586061760961E-2</v>
      </c>
      <c r="K111" s="190">
        <f>((I111-F111)/F111)</f>
        <v>5.2067191470896602E-3</v>
      </c>
      <c r="L111" s="9"/>
      <c r="M111" s="4"/>
      <c r="N111" s="10"/>
      <c r="P111" s="311"/>
    </row>
    <row r="112" spans="1:17" ht="12" customHeight="1">
      <c r="A112" s="247"/>
      <c r="B112" s="248"/>
      <c r="C112" s="243" t="s">
        <v>57</v>
      </c>
      <c r="D112" s="93">
        <f>SUM(D107:D111)</f>
        <v>4639159997.8800001</v>
      </c>
      <c r="E112" s="68">
        <f>(D112/$G$113)</f>
        <v>3.6872879830517459E-3</v>
      </c>
      <c r="F112" s="90"/>
      <c r="G112" s="93">
        <f>SUM(G107:G111)</f>
        <v>4613116917.0100002</v>
      </c>
      <c r="H112" s="68">
        <f>(G112/$G$113)</f>
        <v>3.6665884729728789E-3</v>
      </c>
      <c r="I112" s="90"/>
      <c r="J112" s="190">
        <f t="shared" si="34"/>
        <v>-5.6137492308739158E-3</v>
      </c>
      <c r="K112" s="190"/>
      <c r="L112" s="9"/>
      <c r="M112" s="363" t="s">
        <v>194</v>
      </c>
      <c r="N112" s="10"/>
    </row>
    <row r="113" spans="1:15" ht="15" customHeight="1">
      <c r="A113" s="249"/>
      <c r="B113" s="250"/>
      <c r="C113" s="251" t="s">
        <v>43</v>
      </c>
      <c r="D113" s="42">
        <f>SUM(D18,D43,D54,D77,D82,D105,D112)</f>
        <v>1260256611329.1316</v>
      </c>
      <c r="E113" s="58"/>
      <c r="F113" s="41"/>
      <c r="G113" s="42">
        <f>SUM(G18,G43,G54,G77,G82,G105,G112)</f>
        <v>1258149626284.532</v>
      </c>
      <c r="H113" s="58"/>
      <c r="I113" s="41"/>
      <c r="J113" s="190">
        <f>((G113-D113)/D113)</f>
        <v>-1.6718698602005144E-3</v>
      </c>
      <c r="K113" s="190"/>
      <c r="L113" s="9"/>
      <c r="M113" s="364">
        <f>((G113-D113)/D113)</f>
        <v>-1.6718698602005144E-3</v>
      </c>
      <c r="N113" s="198"/>
    </row>
    <row r="114" spans="1:15" ht="11.25" customHeight="1">
      <c r="A114" s="354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9"/>
      <c r="M114" s="4"/>
    </row>
    <row r="115" spans="1:15" ht="12" customHeight="1">
      <c r="A115" s="396" t="s">
        <v>202</v>
      </c>
      <c r="B115" s="397"/>
      <c r="C115" s="397"/>
      <c r="D115" s="397"/>
      <c r="E115" s="397"/>
      <c r="F115" s="397"/>
      <c r="G115" s="397"/>
      <c r="H115" s="397"/>
      <c r="I115" s="397"/>
      <c r="J115" s="397"/>
      <c r="K115" s="398"/>
      <c r="L115" s="9"/>
      <c r="M115" s="4"/>
    </row>
    <row r="116" spans="1:15" ht="27" customHeight="1">
      <c r="A116" s="276"/>
      <c r="B116" s="277"/>
      <c r="C116" s="276" t="s">
        <v>64</v>
      </c>
      <c r="D116" s="394" t="s">
        <v>198</v>
      </c>
      <c r="E116" s="408"/>
      <c r="F116" s="409"/>
      <c r="G116" s="394" t="s">
        <v>201</v>
      </c>
      <c r="H116" s="408"/>
      <c r="I116" s="409"/>
      <c r="J116" s="394" t="s">
        <v>85</v>
      </c>
      <c r="K116" s="395"/>
      <c r="M116" s="4"/>
    </row>
    <row r="117" spans="1:15" ht="27" customHeight="1">
      <c r="A117" s="252"/>
      <c r="B117" s="253"/>
      <c r="C117" s="253"/>
      <c r="D117" s="94" t="s">
        <v>98</v>
      </c>
      <c r="E117" s="95" t="s">
        <v>84</v>
      </c>
      <c r="F117" s="95" t="s">
        <v>99</v>
      </c>
      <c r="G117" s="94" t="s">
        <v>98</v>
      </c>
      <c r="H117" s="95" t="s">
        <v>84</v>
      </c>
      <c r="I117" s="95" t="s">
        <v>99</v>
      </c>
      <c r="J117" s="215" t="s">
        <v>157</v>
      </c>
      <c r="K117" s="215" t="s">
        <v>156</v>
      </c>
      <c r="M117" s="4"/>
    </row>
    <row r="118" spans="1:15" ht="12" customHeight="1">
      <c r="A118" s="368">
        <v>1</v>
      </c>
      <c r="B118" s="56" t="s">
        <v>44</v>
      </c>
      <c r="C118" s="56" t="s">
        <v>45</v>
      </c>
      <c r="D118" s="92">
        <v>1765822000</v>
      </c>
      <c r="E118" s="79">
        <f t="shared" ref="E118:E127" si="35">(D118/$G$128)</f>
        <v>0.1376038989514495</v>
      </c>
      <c r="F118" s="91">
        <v>11.78</v>
      </c>
      <c r="G118" s="92">
        <v>1771818000</v>
      </c>
      <c r="H118" s="79">
        <f t="shared" ref="H118:H127" si="36">(G118/$G$128)</f>
        <v>0.13807114478829652</v>
      </c>
      <c r="I118" s="91">
        <v>11.82</v>
      </c>
      <c r="J118" s="190">
        <f t="shared" ref="J118:J127" si="37">((G118-D118)/D118)</f>
        <v>3.3955857385398981E-3</v>
      </c>
      <c r="K118" s="190">
        <f t="shared" ref="K118:K124" si="38">((I118-F118)/F118)</f>
        <v>3.3955857385399766E-3</v>
      </c>
      <c r="M118" s="4"/>
    </row>
    <row r="119" spans="1:15" ht="12" customHeight="1">
      <c r="A119" s="368">
        <v>2</v>
      </c>
      <c r="B119" s="56" t="s">
        <v>44</v>
      </c>
      <c r="C119" s="382" t="s">
        <v>81</v>
      </c>
      <c r="D119" s="92">
        <v>262428914.44</v>
      </c>
      <c r="E119" s="79">
        <f t="shared" si="35"/>
        <v>2.0450103025412721E-2</v>
      </c>
      <c r="F119" s="91">
        <v>3.08</v>
      </c>
      <c r="G119" s="92">
        <v>255612579</v>
      </c>
      <c r="H119" s="79">
        <f t="shared" si="36"/>
        <v>1.9918931518259145E-2</v>
      </c>
      <c r="I119" s="91">
        <v>3</v>
      </c>
      <c r="J119" s="190">
        <f t="shared" si="37"/>
        <v>-2.5974025974025965E-2</v>
      </c>
      <c r="K119" s="190">
        <f t="shared" si="38"/>
        <v>-2.5974025974025997E-2</v>
      </c>
      <c r="M119" s="4"/>
    </row>
    <row r="120" spans="1:15" ht="12" customHeight="1">
      <c r="A120" s="368">
        <v>3</v>
      </c>
      <c r="B120" s="56" t="s">
        <v>44</v>
      </c>
      <c r="C120" s="56" t="s">
        <v>70</v>
      </c>
      <c r="D120" s="92">
        <v>110942853.12</v>
      </c>
      <c r="E120" s="79">
        <f t="shared" si="35"/>
        <v>8.6453612822300231E-3</v>
      </c>
      <c r="F120" s="91">
        <v>4.32</v>
      </c>
      <c r="G120" s="92">
        <v>109145168</v>
      </c>
      <c r="H120" s="79">
        <f t="shared" si="36"/>
        <v>8.5052744096012958E-3</v>
      </c>
      <c r="I120" s="91">
        <v>4.25</v>
      </c>
      <c r="J120" s="190">
        <f t="shared" si="37"/>
        <v>-1.6203703703703744E-2</v>
      </c>
      <c r="K120" s="190">
        <f t="shared" si="38"/>
        <v>-1.6203703703703769E-2</v>
      </c>
      <c r="M120" s="4"/>
      <c r="O120" s="198"/>
    </row>
    <row r="121" spans="1:15" ht="12" customHeight="1">
      <c r="A121" s="368">
        <v>4</v>
      </c>
      <c r="B121" s="56" t="s">
        <v>44</v>
      </c>
      <c r="C121" s="56" t="s">
        <v>71</v>
      </c>
      <c r="D121" s="92">
        <v>127370928.3</v>
      </c>
      <c r="E121" s="79">
        <f t="shared" si="35"/>
        <v>9.9255396903796186E-3</v>
      </c>
      <c r="F121" s="91">
        <v>12.1</v>
      </c>
      <c r="G121" s="92">
        <v>125686684.62</v>
      </c>
      <c r="H121" s="79">
        <f t="shared" si="36"/>
        <v>9.7942928845564173E-3</v>
      </c>
      <c r="I121" s="91">
        <v>11.94</v>
      </c>
      <c r="J121" s="190">
        <f t="shared" si="37"/>
        <v>-1.3223140495867708E-2</v>
      </c>
      <c r="K121" s="190">
        <f t="shared" si="38"/>
        <v>-1.322314049586778E-2</v>
      </c>
      <c r="M121" s="4"/>
      <c r="O121" s="198"/>
    </row>
    <row r="122" spans="1:15" ht="12" customHeight="1">
      <c r="A122" s="368">
        <v>5</v>
      </c>
      <c r="B122" s="56" t="s">
        <v>44</v>
      </c>
      <c r="C122" s="56" t="s">
        <v>119</v>
      </c>
      <c r="D122" s="92">
        <v>703402931.78999996</v>
      </c>
      <c r="E122" s="79">
        <f t="shared" si="35"/>
        <v>5.481355762256019E-2</v>
      </c>
      <c r="F122" s="91">
        <v>199.81</v>
      </c>
      <c r="G122" s="92">
        <v>680520598.28999996</v>
      </c>
      <c r="H122" s="79">
        <f t="shared" si="36"/>
        <v>5.3030423021956409E-2</v>
      </c>
      <c r="I122" s="91">
        <v>193.31</v>
      </c>
      <c r="J122" s="190">
        <f t="shared" si="37"/>
        <v>-3.2530904359141188E-2</v>
      </c>
      <c r="K122" s="190">
        <f t="shared" si="38"/>
        <v>-3.2530904359141181E-2</v>
      </c>
      <c r="M122" s="4"/>
    </row>
    <row r="123" spans="1:15" ht="12" customHeight="1">
      <c r="A123" s="368">
        <v>6</v>
      </c>
      <c r="B123" s="56" t="s">
        <v>46</v>
      </c>
      <c r="C123" s="56" t="s">
        <v>47</v>
      </c>
      <c r="D123" s="92">
        <v>2747500000</v>
      </c>
      <c r="E123" s="79">
        <f t="shared" si="35"/>
        <v>0.21410239105023468</v>
      </c>
      <c r="F123" s="91">
        <v>7850</v>
      </c>
      <c r="G123" s="92">
        <v>7770000000</v>
      </c>
      <c r="H123" s="79">
        <f t="shared" si="36"/>
        <v>0.60548701672805216</v>
      </c>
      <c r="I123" s="91">
        <v>7400</v>
      </c>
      <c r="J123" s="190">
        <f t="shared" si="37"/>
        <v>1.8280254777070064</v>
      </c>
      <c r="K123" s="190">
        <f t="shared" si="38"/>
        <v>-5.7324840764331211E-2</v>
      </c>
      <c r="M123" s="198"/>
      <c r="O123" s="199"/>
    </row>
    <row r="124" spans="1:15" ht="12" customHeight="1">
      <c r="A124" s="368">
        <v>7</v>
      </c>
      <c r="B124" s="56" t="s">
        <v>38</v>
      </c>
      <c r="C124" s="56" t="s">
        <v>123</v>
      </c>
      <c r="D124" s="92">
        <v>400060000</v>
      </c>
      <c r="E124" s="79">
        <f t="shared" si="35"/>
        <v>3.1175178367081668E-2</v>
      </c>
      <c r="F124" s="91">
        <v>8.3000000000000007</v>
      </c>
      <c r="G124" s="92">
        <v>400060000</v>
      </c>
      <c r="H124" s="79">
        <f t="shared" si="36"/>
        <v>3.1175178367081668E-2</v>
      </c>
      <c r="I124" s="91">
        <v>8.3000000000000007</v>
      </c>
      <c r="J124" s="190">
        <f t="shared" si="37"/>
        <v>0</v>
      </c>
      <c r="K124" s="190">
        <f t="shared" si="38"/>
        <v>0</v>
      </c>
      <c r="M124" s="198"/>
      <c r="O124" s="199"/>
    </row>
    <row r="125" spans="1:15" ht="12" customHeight="1">
      <c r="A125" s="368">
        <v>8</v>
      </c>
      <c r="B125" s="56" t="s">
        <v>54</v>
      </c>
      <c r="C125" s="56" t="s">
        <v>55</v>
      </c>
      <c r="D125" s="92">
        <v>395621498.87</v>
      </c>
      <c r="E125" s="79">
        <f t="shared" si="35"/>
        <v>3.0829302587423009E-2</v>
      </c>
      <c r="F125" s="98">
        <v>106.9</v>
      </c>
      <c r="G125" s="92">
        <v>397288636.47000003</v>
      </c>
      <c r="H125" s="79">
        <f t="shared" si="36"/>
        <v>3.0959216380460224E-2</v>
      </c>
      <c r="I125" s="98">
        <v>108</v>
      </c>
      <c r="J125" s="190">
        <f t="shared" si="37"/>
        <v>4.2139711940878122E-3</v>
      </c>
      <c r="K125" s="190">
        <f>((I125-F125)/F125)</f>
        <v>1.0289990645462996E-2</v>
      </c>
      <c r="M125" s="198"/>
      <c r="O125" s="199"/>
    </row>
    <row r="126" spans="1:15" ht="12" customHeight="1">
      <c r="A126" s="368">
        <v>9</v>
      </c>
      <c r="B126" s="56" t="s">
        <v>54</v>
      </c>
      <c r="C126" s="56" t="s">
        <v>121</v>
      </c>
      <c r="D126" s="92">
        <v>674076436.37</v>
      </c>
      <c r="E126" s="79">
        <f t="shared" si="35"/>
        <v>5.2528253604163189E-2</v>
      </c>
      <c r="F126" s="56">
        <v>120.92</v>
      </c>
      <c r="G126" s="92">
        <v>668163436.38</v>
      </c>
      <c r="H126" s="79">
        <f>(G126/$G$128)</f>
        <v>5.2067475647424699E-2</v>
      </c>
      <c r="I126" s="56">
        <v>120.92</v>
      </c>
      <c r="J126" s="190">
        <f>((G126-D126)/D126)</f>
        <v>-8.7720022106726903E-3</v>
      </c>
      <c r="K126" s="190">
        <f>((I126-F126)/F126)</f>
        <v>0</v>
      </c>
      <c r="M126" s="198"/>
      <c r="O126" s="199"/>
    </row>
    <row r="127" spans="1:15" ht="12" customHeight="1">
      <c r="A127" s="368">
        <v>10</v>
      </c>
      <c r="B127" s="369" t="s">
        <v>114</v>
      </c>
      <c r="C127" s="56" t="s">
        <v>186</v>
      </c>
      <c r="D127" s="92">
        <v>654350000</v>
      </c>
      <c r="E127" s="79">
        <f t="shared" si="35"/>
        <v>5.0991046254311577E-2</v>
      </c>
      <c r="F127" s="56">
        <v>100</v>
      </c>
      <c r="G127" s="92">
        <v>654350000</v>
      </c>
      <c r="H127" s="79">
        <f t="shared" si="36"/>
        <v>5.0991046254311577E-2</v>
      </c>
      <c r="I127" s="56">
        <v>100</v>
      </c>
      <c r="J127" s="190">
        <f t="shared" si="37"/>
        <v>0</v>
      </c>
      <c r="K127" s="190">
        <f>((I127-F127)/F127)</f>
        <v>0</v>
      </c>
      <c r="M127" s="4"/>
      <c r="N127" s="10"/>
      <c r="O127" s="199"/>
    </row>
    <row r="128" spans="1:15" ht="12" customHeight="1">
      <c r="A128" s="43"/>
      <c r="B128" s="43"/>
      <c r="C128" s="43" t="s">
        <v>48</v>
      </c>
      <c r="D128" s="44">
        <f>SUM(D118:D127)</f>
        <v>7841575562.8899994</v>
      </c>
      <c r="E128" s="44"/>
      <c r="F128" s="45"/>
      <c r="G128" s="44">
        <f>SUM(G118:G127)</f>
        <v>12832645102.759998</v>
      </c>
      <c r="H128" s="44"/>
      <c r="I128" s="45"/>
      <c r="J128" s="190">
        <f>((G128-D128)/D128)</f>
        <v>0.63648810112728782</v>
      </c>
      <c r="K128" s="216"/>
      <c r="M128" s="198"/>
      <c r="N128" s="10"/>
      <c r="O128" s="199"/>
    </row>
    <row r="129" spans="1:21" ht="12" customHeight="1" thickBot="1">
      <c r="A129" s="46"/>
      <c r="B129" s="46"/>
      <c r="C129" s="46" t="s">
        <v>58</v>
      </c>
      <c r="D129" s="47">
        <f>SUM(D113,D128)</f>
        <v>1268098186892.0215</v>
      </c>
      <c r="E129" s="54"/>
      <c r="F129" s="59"/>
      <c r="G129" s="47">
        <f>SUM(G113,G128)</f>
        <v>1270982271387.292</v>
      </c>
      <c r="H129" s="54"/>
      <c r="I129" s="59"/>
      <c r="J129" s="197">
        <f>((G129-D129)/D129)</f>
        <v>2.274338474009732E-3</v>
      </c>
      <c r="K129" s="69"/>
      <c r="M129" s="198"/>
    </row>
    <row r="130" spans="1:21" ht="12" customHeight="1" thickBot="1">
      <c r="A130" s="330"/>
      <c r="B130" s="331"/>
      <c r="C130" s="331"/>
      <c r="D130" s="332"/>
      <c r="E130" s="332"/>
      <c r="F130" s="333"/>
      <c r="G130" s="332"/>
      <c r="H130" s="332"/>
      <c r="I130" s="333"/>
      <c r="J130" s="334"/>
      <c r="K130" s="335"/>
      <c r="M130" s="4"/>
    </row>
    <row r="131" spans="1:21" ht="12" customHeight="1" thickBot="1">
      <c r="A131" s="401" t="s">
        <v>151</v>
      </c>
      <c r="B131" s="402"/>
      <c r="C131" s="402"/>
      <c r="D131" s="402"/>
      <c r="E131" s="402"/>
      <c r="F131" s="402"/>
      <c r="G131" s="402"/>
      <c r="H131" s="402"/>
      <c r="I131" s="402"/>
      <c r="J131" s="402"/>
      <c r="K131" s="403"/>
      <c r="M131" s="4"/>
      <c r="P131" s="72"/>
      <c r="Q131" s="55"/>
      <c r="R131" s="9"/>
    </row>
    <row r="132" spans="1:21" ht="25.5" customHeight="1" thickBot="1">
      <c r="A132" s="191"/>
      <c r="B132" s="194"/>
      <c r="C132" s="192"/>
      <c r="D132" s="394" t="s">
        <v>198</v>
      </c>
      <c r="E132" s="408"/>
      <c r="F132" s="409"/>
      <c r="G132" s="394" t="s">
        <v>201</v>
      </c>
      <c r="H132" s="408"/>
      <c r="I132" s="409"/>
      <c r="J132" s="399" t="s">
        <v>85</v>
      </c>
      <c r="K132" s="400"/>
      <c r="L132" s="9"/>
      <c r="M132" s="4"/>
      <c r="N132" s="10"/>
      <c r="P132" s="189"/>
      <c r="Q132" s="60"/>
      <c r="T132" s="198"/>
      <c r="U132" s="199"/>
    </row>
    <row r="133" spans="1:21" ht="12.75" customHeight="1">
      <c r="A133" s="195" t="s">
        <v>2</v>
      </c>
      <c r="B133" s="193" t="s">
        <v>3</v>
      </c>
      <c r="C133" s="36" t="s">
        <v>4</v>
      </c>
      <c r="D133" s="392" t="s">
        <v>155</v>
      </c>
      <c r="E133" s="393"/>
      <c r="F133" s="38" t="s">
        <v>171</v>
      </c>
      <c r="G133" s="392" t="s">
        <v>155</v>
      </c>
      <c r="H133" s="393"/>
      <c r="I133" s="38" t="s">
        <v>171</v>
      </c>
      <c r="J133" s="72" t="s">
        <v>80</v>
      </c>
      <c r="K133" s="55" t="s">
        <v>5</v>
      </c>
    </row>
    <row r="134" spans="1:21" ht="12.75" customHeight="1">
      <c r="A134" s="196"/>
      <c r="B134" s="39"/>
      <c r="C134" s="39" t="s">
        <v>152</v>
      </c>
      <c r="D134" s="420" t="s">
        <v>6</v>
      </c>
      <c r="E134" s="421"/>
      <c r="F134" s="275" t="s">
        <v>6</v>
      </c>
      <c r="G134" s="420" t="s">
        <v>6</v>
      </c>
      <c r="H134" s="421"/>
      <c r="I134" s="275" t="s">
        <v>6</v>
      </c>
      <c r="J134" s="189" t="s">
        <v>104</v>
      </c>
      <c r="K134" s="60" t="s">
        <v>104</v>
      </c>
    </row>
    <row r="135" spans="1:21" ht="12.75" customHeight="1" thickBot="1">
      <c r="A135" s="304">
        <v>1</v>
      </c>
      <c r="B135" s="349" t="s">
        <v>153</v>
      </c>
      <c r="C135" s="349" t="s">
        <v>154</v>
      </c>
      <c r="D135" s="418">
        <v>58775571637</v>
      </c>
      <c r="E135" s="419"/>
      <c r="F135" s="336">
        <v>108.26</v>
      </c>
      <c r="G135" s="418">
        <v>58775571637</v>
      </c>
      <c r="H135" s="419"/>
      <c r="I135" s="336">
        <v>108.26</v>
      </c>
      <c r="J135" s="197">
        <f>((G135-D135)/D135)</f>
        <v>0</v>
      </c>
      <c r="K135" s="279">
        <f>((I135-F135)/F135)</f>
        <v>0</v>
      </c>
      <c r="M135" s="4"/>
      <c r="O135" s="198"/>
    </row>
    <row r="136" spans="1:21" ht="12" customHeight="1">
      <c r="A136" s="19"/>
      <c r="B136" s="19"/>
      <c r="C136" s="22"/>
      <c r="D136" s="417"/>
      <c r="E136" s="417"/>
      <c r="F136" s="417"/>
      <c r="G136" s="23"/>
      <c r="H136" s="23"/>
      <c r="I136" s="24"/>
      <c r="K136" s="9"/>
      <c r="M136" s="4"/>
      <c r="O136" s="198"/>
    </row>
    <row r="137" spans="1:21" ht="12" customHeight="1">
      <c r="A137" s="19"/>
      <c r="B137" s="12"/>
      <c r="C137" s="53"/>
      <c r="D137" s="235"/>
      <c r="E137" s="22"/>
      <c r="F137" s="22"/>
      <c r="G137" s="293"/>
      <c r="H137" s="22"/>
      <c r="I137" s="12"/>
      <c r="M137" s="33"/>
    </row>
    <row r="138" spans="1:21" ht="12" customHeight="1">
      <c r="A138" s="19"/>
      <c r="B138" s="52"/>
      <c r="C138" s="163"/>
      <c r="D138" s="278"/>
      <c r="E138" s="164"/>
      <c r="F138" s="292"/>
      <c r="G138" s="238"/>
      <c r="H138"/>
      <c r="I138" s="292"/>
      <c r="M138" s="34"/>
    </row>
    <row r="139" spans="1:21" ht="12" customHeight="1">
      <c r="A139" s="20"/>
      <c r="B139" s="52"/>
      <c r="C139" s="166"/>
      <c r="D139" s="164"/>
      <c r="E139" s="164"/>
      <c r="F139" s="28"/>
      <c r="G139" s="284"/>
      <c r="H139"/>
      <c r="I139" s="12"/>
      <c r="L139" s="32"/>
      <c r="M139" s="287"/>
    </row>
    <row r="140" spans="1:21" ht="12" customHeight="1">
      <c r="A140" s="21"/>
      <c r="B140" s="165"/>
      <c r="C140" s="28"/>
      <c r="D140"/>
      <c r="E140"/>
      <c r="F140" s="28"/>
      <c r="G140" s="29"/>
      <c r="H140" s="29"/>
      <c r="I140" s="30"/>
      <c r="J140" s="31"/>
      <c r="K140" s="31"/>
      <c r="L140" s="35"/>
      <c r="M140" s="14"/>
    </row>
    <row r="141" spans="1:21" ht="12" customHeight="1">
      <c r="A141" s="21"/>
      <c r="B141" s="12"/>
      <c r="C141" s="28"/>
      <c r="D141"/>
      <c r="E141"/>
      <c r="F141" s="29"/>
      <c r="G141" s="29"/>
      <c r="H141" s="29"/>
      <c r="I141" s="30"/>
      <c r="J141" s="34"/>
      <c r="K141" s="34"/>
      <c r="M141" s="14"/>
    </row>
    <row r="142" spans="1:21" ht="12" customHeight="1">
      <c r="A142" s="21"/>
      <c r="B142" s="12"/>
      <c r="C142" s="12"/>
      <c r="D142" s="34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25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26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6"/>
      <c r="B151" s="11"/>
      <c r="C151" s="11"/>
      <c r="D151" s="12"/>
      <c r="E151" s="12"/>
      <c r="F151" s="12"/>
      <c r="G151" s="12"/>
      <c r="H151" s="12"/>
      <c r="I151" s="12"/>
      <c r="M151" s="14"/>
    </row>
    <row r="152" spans="1:13" ht="12" customHeight="1">
      <c r="B152" s="16"/>
      <c r="C152" s="16"/>
      <c r="D152" s="13"/>
      <c r="E152" s="13"/>
      <c r="F152" s="13"/>
      <c r="G152" s="13"/>
      <c r="H152" s="13"/>
      <c r="I152" s="13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2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8"/>
      <c r="C187" s="18"/>
    </row>
    <row r="188" spans="2:13" ht="12" customHeight="1">
      <c r="B188" s="18"/>
      <c r="C188" s="18"/>
    </row>
    <row r="189" spans="2:13" ht="12" customHeight="1">
      <c r="B189" s="18"/>
      <c r="C189" s="18"/>
    </row>
  </sheetData>
  <protectedRanges>
    <protectedRange password="CADF" sqref="I72 F72" name="BidOffer Prices_2_1"/>
    <protectedRange password="CADF" sqref="D42" name="Yield_2_1_2"/>
    <protectedRange password="CADF" sqref="D17" name="Fund Name_1_1_1"/>
    <protectedRange password="CADF" sqref="F17" name="Fund Name_1_1_1_1"/>
    <protectedRange password="CADF" sqref="D75" name="Yield_2_1_2_1"/>
    <protectedRange password="CADF" sqref="G42" name="Yield_2_1_2_2"/>
    <protectedRange password="CADF" sqref="G17" name="Fund Name_1_1_1_2"/>
    <protectedRange password="CADF" sqref="I17" name="Fund Name_1_1_1_3"/>
    <protectedRange password="CADF" sqref="G75" name="Yield_2_1_2_3"/>
  </protectedRanges>
  <mergeCells count="29">
    <mergeCell ref="D136:F136"/>
    <mergeCell ref="D116:F116"/>
    <mergeCell ref="G116:I116"/>
    <mergeCell ref="D132:F132"/>
    <mergeCell ref="G132:I132"/>
    <mergeCell ref="D135:E135"/>
    <mergeCell ref="G135:H135"/>
    <mergeCell ref="G134:H134"/>
    <mergeCell ref="D134:E134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3:E133"/>
    <mergeCell ref="J116:K116"/>
    <mergeCell ref="A115:K115"/>
    <mergeCell ref="J132:K132"/>
    <mergeCell ref="G133:H133"/>
    <mergeCell ref="A131:K131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43945</v>
      </c>
      <c r="D1" s="295">
        <v>43951</v>
      </c>
      <c r="E1" s="295">
        <v>43959</v>
      </c>
      <c r="F1" s="295">
        <v>43966</v>
      </c>
      <c r="G1" s="295">
        <v>43973</v>
      </c>
      <c r="H1" s="295">
        <v>43980</v>
      </c>
      <c r="I1" s="295">
        <v>43987</v>
      </c>
      <c r="J1" s="295">
        <v>43993</v>
      </c>
    </row>
    <row r="2" spans="2:11">
      <c r="B2" s="296" t="s">
        <v>91</v>
      </c>
      <c r="C2" s="297">
        <v>4297890060.4499998</v>
      </c>
      <c r="D2" s="297">
        <v>4349441924.0699997</v>
      </c>
      <c r="E2" s="297">
        <v>4443201309.1900005</v>
      </c>
      <c r="F2" s="297">
        <v>4467811353.3200006</v>
      </c>
      <c r="G2" s="297">
        <v>4586548579.4299994</v>
      </c>
      <c r="H2" s="297">
        <v>4609218206.0599995</v>
      </c>
      <c r="I2" s="297">
        <v>4639159997.8800001</v>
      </c>
      <c r="J2" s="297">
        <v>4613116917.0100002</v>
      </c>
      <c r="K2" s="357"/>
    </row>
    <row r="3" spans="2:11">
      <c r="B3" s="296" t="s">
        <v>83</v>
      </c>
      <c r="C3" s="298">
        <v>22342253026.610001</v>
      </c>
      <c r="D3" s="298">
        <v>22612715694.420006</v>
      </c>
      <c r="E3" s="298">
        <v>23065329238.690002</v>
      </c>
      <c r="F3" s="298">
        <v>23027254221.399998</v>
      </c>
      <c r="G3" s="298">
        <v>23609981356.890003</v>
      </c>
      <c r="H3" s="298">
        <v>23705149118.630005</v>
      </c>
      <c r="I3" s="298">
        <v>24713173772.939999</v>
      </c>
      <c r="J3" s="298">
        <v>24756008175.310001</v>
      </c>
      <c r="K3" s="357"/>
    </row>
    <row r="4" spans="2:11">
      <c r="B4" s="296" t="s">
        <v>63</v>
      </c>
      <c r="C4" s="297">
        <v>210008521215.72998</v>
      </c>
      <c r="D4" s="297">
        <v>213180551407.41</v>
      </c>
      <c r="E4" s="297">
        <v>214350747170.66003</v>
      </c>
      <c r="F4" s="297">
        <v>212973839903.34003</v>
      </c>
      <c r="G4" s="297">
        <v>213917807737.86993</v>
      </c>
      <c r="H4" s="297">
        <v>215813309201.73004</v>
      </c>
      <c r="I4" s="297">
        <v>217024156407.87991</v>
      </c>
      <c r="J4" s="297">
        <v>220706529310.94995</v>
      </c>
      <c r="K4" s="357"/>
    </row>
    <row r="5" spans="2:11">
      <c r="B5" s="296" t="s">
        <v>0</v>
      </c>
      <c r="C5" s="297">
        <v>9808080485.0300007</v>
      </c>
      <c r="D5" s="297">
        <v>9985797801.4400005</v>
      </c>
      <c r="E5" s="297">
        <v>10408759359.720003</v>
      </c>
      <c r="F5" s="297">
        <v>10415241677.380001</v>
      </c>
      <c r="G5" s="297">
        <v>10849529404.829998</v>
      </c>
      <c r="H5" s="297">
        <v>10969538984.709999</v>
      </c>
      <c r="I5" s="297">
        <v>10920789015.190001</v>
      </c>
      <c r="J5" s="297">
        <v>10925603937.280003</v>
      </c>
      <c r="K5" s="357"/>
    </row>
    <row r="6" spans="2:11">
      <c r="B6" s="296" t="s">
        <v>59</v>
      </c>
      <c r="C6" s="297">
        <v>45029009057.991821</v>
      </c>
      <c r="D6" s="297">
        <v>45038012776.77182</v>
      </c>
      <c r="E6" s="297">
        <v>45054161669.421814</v>
      </c>
      <c r="F6" s="297">
        <v>45067470436.241821</v>
      </c>
      <c r="G6" s="297">
        <v>45062798060.571815</v>
      </c>
      <c r="H6" s="297">
        <v>45072570366.121819</v>
      </c>
      <c r="I6" s="297">
        <v>46081141363.051819</v>
      </c>
      <c r="J6" s="297">
        <v>45090399333.211815</v>
      </c>
      <c r="K6" s="357"/>
    </row>
    <row r="7" spans="2:11">
      <c r="B7" s="296" t="s">
        <v>60</v>
      </c>
      <c r="C7" s="299">
        <v>816836771857.5199</v>
      </c>
      <c r="D7" s="299">
        <v>817980614664.8501</v>
      </c>
      <c r="E7" s="299">
        <v>828753633815.72986</v>
      </c>
      <c r="F7" s="299">
        <v>833684629141.14014</v>
      </c>
      <c r="G7" s="299">
        <v>828049288188.62012</v>
      </c>
      <c r="H7" s="299">
        <v>829804740122.95984</v>
      </c>
      <c r="I7" s="299">
        <v>825138574363.98022</v>
      </c>
      <c r="J7" s="299">
        <v>817988983524.22021</v>
      </c>
      <c r="K7" s="357"/>
    </row>
    <row r="8" spans="2:11">
      <c r="B8" s="296" t="s">
        <v>82</v>
      </c>
      <c r="C8" s="299">
        <v>108601147903.16998</v>
      </c>
      <c r="D8" s="299">
        <v>111207743158.83</v>
      </c>
      <c r="E8" s="299">
        <v>112891161321.79999</v>
      </c>
      <c r="F8" s="299">
        <v>117440556444.56</v>
      </c>
      <c r="G8" s="299">
        <v>123048118609.16998</v>
      </c>
      <c r="H8" s="299">
        <v>126574929831.13</v>
      </c>
      <c r="I8" s="299">
        <v>131739616408.21001</v>
      </c>
      <c r="J8" s="299">
        <v>134068985086.54996</v>
      </c>
      <c r="K8" s="357"/>
    </row>
    <row r="9" spans="2:11" s="2" customFormat="1">
      <c r="B9" s="300" t="s">
        <v>1</v>
      </c>
      <c r="C9" s="301">
        <f t="shared" ref="C9:G9" si="0">SUM(C2:C8)</f>
        <v>1216923673606.5015</v>
      </c>
      <c r="D9" s="301">
        <f t="shared" si="0"/>
        <v>1224354877427.792</v>
      </c>
      <c r="E9" s="301">
        <f t="shared" si="0"/>
        <v>1238966993885.2117</v>
      </c>
      <c r="F9" s="301">
        <f t="shared" si="0"/>
        <v>1247076803177.3821</v>
      </c>
      <c r="G9" s="301">
        <f t="shared" si="0"/>
        <v>1249124071937.3818</v>
      </c>
      <c r="H9" s="301">
        <f t="shared" ref="H9:I9" si="1">SUM(H2:H8)</f>
        <v>1256549455831.3418</v>
      </c>
      <c r="I9" s="301">
        <f t="shared" si="1"/>
        <v>1260256611329.1318</v>
      </c>
      <c r="J9" s="301">
        <f t="shared" ref="J9" si="2">SUM(J2:J8)</f>
        <v>1258149626284.532</v>
      </c>
      <c r="K9" s="357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3">(C9+D9)/2</f>
        <v>1220639275517.1467</v>
      </c>
      <c r="E11" s="266">
        <f t="shared" si="3"/>
        <v>1231660935656.502</v>
      </c>
      <c r="F11" s="266">
        <f t="shared" si="3"/>
        <v>1243021898531.2969</v>
      </c>
      <c r="G11" s="266">
        <f t="shared" si="3"/>
        <v>1248100437557.3818</v>
      </c>
      <c r="H11" s="266">
        <f>(G9+H9)/2</f>
        <v>1252836763884.3618</v>
      </c>
      <c r="I11" s="266">
        <f t="shared" si="3"/>
        <v>1258403033580.2368</v>
      </c>
      <c r="J11" s="266">
        <f t="shared" si="3"/>
        <v>1259203118806.832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56"/>
      <c r="I13" s="357"/>
      <c r="J13" s="356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57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8"/>
  <sheetViews>
    <sheetView topLeftCell="A114" zoomScale="150" zoomScaleNormal="150" workbookViewId="0">
      <pane xSplit="1" topLeftCell="AF1" activePane="topRight" state="frozen"/>
      <selection pane="topRight" activeCell="AF117" sqref="AF117"/>
    </sheetView>
  </sheetViews>
  <sheetFormatPr defaultRowHeight="15"/>
  <cols>
    <col min="1" max="1" width="31.5703125" customWidth="1"/>
    <col min="2" max="2" width="13.42578125" style="288" customWidth="1"/>
    <col min="3" max="3" width="8.42578125" style="288" customWidth="1"/>
    <col min="4" max="4" width="13.85546875" style="288" customWidth="1"/>
    <col min="5" max="5" width="8.42578125" style="288" customWidth="1"/>
    <col min="6" max="7" width="7.42578125" style="288" customWidth="1"/>
    <col min="8" max="8" width="13.7109375" style="288" customWidth="1"/>
    <col min="9" max="9" width="8.28515625" style="288" customWidth="1"/>
    <col min="10" max="11" width="7.42578125" style="288" customWidth="1"/>
    <col min="12" max="12" width="14.140625" style="288" customWidth="1"/>
    <col min="13" max="13" width="8.28515625" style="288" customWidth="1"/>
    <col min="14" max="15" width="7.42578125" style="288" customWidth="1"/>
    <col min="16" max="16" width="14.42578125" style="288" customWidth="1"/>
    <col min="17" max="17" width="8" style="288" customWidth="1"/>
    <col min="18" max="19" width="7.42578125" style="288" customWidth="1"/>
    <col min="20" max="20" width="14.28515625" style="288" customWidth="1"/>
    <col min="21" max="21" width="8.28515625" style="288" customWidth="1"/>
    <col min="22" max="23" width="7.42578125" style="288" customWidth="1"/>
    <col min="24" max="24" width="14.140625" style="288" customWidth="1"/>
    <col min="25" max="25" width="8.28515625" style="288" customWidth="1"/>
    <col min="26" max="27" width="7.42578125" style="288" customWidth="1"/>
    <col min="28" max="28" width="14.42578125" style="288" customWidth="1"/>
    <col min="29" max="29" width="8.5703125" style="288" customWidth="1"/>
    <col min="30" max="31" width="7.42578125" style="288" customWidth="1"/>
    <col min="32" max="32" width="16.7109375" style="288" customWidth="1"/>
    <col min="33" max="33" width="8.42578125" style="288" customWidth="1"/>
    <col min="34" max="35" width="7.42578125" style="28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2" t="s">
        <v>96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4"/>
    </row>
    <row r="2" spans="1:49" ht="30.75" customHeight="1" thickBot="1">
      <c r="A2" s="102"/>
      <c r="B2" s="425" t="s">
        <v>189</v>
      </c>
      <c r="C2" s="426"/>
      <c r="D2" s="425" t="s">
        <v>190</v>
      </c>
      <c r="E2" s="426"/>
      <c r="F2" s="425" t="s">
        <v>85</v>
      </c>
      <c r="G2" s="426"/>
      <c r="H2" s="425" t="s">
        <v>191</v>
      </c>
      <c r="I2" s="426"/>
      <c r="J2" s="425" t="s">
        <v>85</v>
      </c>
      <c r="K2" s="426"/>
      <c r="L2" s="425" t="s">
        <v>193</v>
      </c>
      <c r="M2" s="426"/>
      <c r="N2" s="425" t="s">
        <v>85</v>
      </c>
      <c r="O2" s="426"/>
      <c r="P2" s="425" t="s">
        <v>195</v>
      </c>
      <c r="Q2" s="426"/>
      <c r="R2" s="425" t="s">
        <v>85</v>
      </c>
      <c r="S2" s="426"/>
      <c r="T2" s="425" t="s">
        <v>196</v>
      </c>
      <c r="U2" s="426"/>
      <c r="V2" s="425" t="s">
        <v>85</v>
      </c>
      <c r="W2" s="426"/>
      <c r="X2" s="425" t="s">
        <v>197</v>
      </c>
      <c r="Y2" s="426"/>
      <c r="Z2" s="425" t="s">
        <v>85</v>
      </c>
      <c r="AA2" s="426"/>
      <c r="AB2" s="425" t="s">
        <v>198</v>
      </c>
      <c r="AC2" s="426"/>
      <c r="AD2" s="425" t="s">
        <v>85</v>
      </c>
      <c r="AE2" s="426"/>
      <c r="AF2" s="425" t="s">
        <v>201</v>
      </c>
      <c r="AG2" s="426"/>
      <c r="AH2" s="425" t="s">
        <v>85</v>
      </c>
      <c r="AI2" s="426"/>
      <c r="AJ2" s="425" t="s">
        <v>105</v>
      </c>
      <c r="AK2" s="426"/>
      <c r="AL2" s="425" t="s">
        <v>106</v>
      </c>
      <c r="AM2" s="426"/>
      <c r="AN2" s="425" t="s">
        <v>95</v>
      </c>
      <c r="AO2" s="426"/>
      <c r="AP2" s="103"/>
      <c r="AQ2" s="427" t="s">
        <v>110</v>
      </c>
      <c r="AR2" s="428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4309010752.54</v>
      </c>
      <c r="C5" s="169">
        <v>7162.36</v>
      </c>
      <c r="D5" s="169">
        <v>4232765668.8800001</v>
      </c>
      <c r="E5" s="169">
        <v>7037.37</v>
      </c>
      <c r="F5" s="118">
        <f t="shared" ref="F5:F17" si="0">((D5-B5)/B5)</f>
        <v>-1.7694335901820676E-2</v>
      </c>
      <c r="G5" s="118">
        <f t="shared" ref="G5:G17" si="1">((E5-C5)/C5)</f>
        <v>-1.7450951920875212E-2</v>
      </c>
      <c r="H5" s="169">
        <v>4296118471.0900002</v>
      </c>
      <c r="I5" s="169">
        <v>7145.68</v>
      </c>
      <c r="J5" s="118">
        <f t="shared" ref="J5:J17" si="2">((H5-D5)/D5)</f>
        <v>1.4967235884514095E-2</v>
      </c>
      <c r="K5" s="118">
        <f t="shared" ref="K5:K17" si="3">((I5-E5)/E5)</f>
        <v>1.5390692829849844E-2</v>
      </c>
      <c r="L5" s="169">
        <v>4461366004.1400003</v>
      </c>
      <c r="M5" s="169">
        <v>7418.89</v>
      </c>
      <c r="N5" s="118">
        <f t="shared" ref="N5:N17" si="4">((L5-H5)/H5)</f>
        <v>3.846437991922369E-2</v>
      </c>
      <c r="O5" s="118">
        <f t="shared" ref="O5:O17" si="5">((M5-I5)/I5)</f>
        <v>3.8234289808667617E-2</v>
      </c>
      <c r="P5" s="169">
        <v>4449428484.7700005</v>
      </c>
      <c r="Q5" s="169">
        <v>7398.1</v>
      </c>
      <c r="R5" s="118">
        <f t="shared" ref="R5:R17" si="6">((P5-L5)/L5)</f>
        <v>-2.6757543225375954E-3</v>
      </c>
      <c r="S5" s="118">
        <f t="shared" ref="S5:S17" si="7">((Q5-M5)/M5)</f>
        <v>-2.8023060053458081E-3</v>
      </c>
      <c r="T5" s="169">
        <v>4616122424.3299999</v>
      </c>
      <c r="U5" s="169">
        <v>7675.67</v>
      </c>
      <c r="V5" s="118">
        <f t="shared" ref="V5:V17" si="8">((T5-P5)/P5)</f>
        <v>3.7464123792657428E-2</v>
      </c>
      <c r="W5" s="118">
        <f t="shared" ref="W5:W17" si="9">((U5-Q5)/Q5)</f>
        <v>3.7519092740027807E-2</v>
      </c>
      <c r="X5" s="169">
        <v>4659600689.54</v>
      </c>
      <c r="Y5" s="169">
        <v>7748.1</v>
      </c>
      <c r="Z5" s="118">
        <f t="shared" ref="Z5:Z17" si="10">((X5-T5)/T5)</f>
        <v>9.4187851216512367E-3</v>
      </c>
      <c r="AA5" s="118">
        <f t="shared" ref="AA5:AA17" si="11">((Y5-U5)/U5)</f>
        <v>9.4363097944544626E-3</v>
      </c>
      <c r="AB5" s="169">
        <v>4629491602.4099998</v>
      </c>
      <c r="AC5" s="169">
        <v>7699.2</v>
      </c>
      <c r="AD5" s="118">
        <f t="shared" ref="AD5:AD17" si="12">((AB5-X5)/X5)</f>
        <v>-6.4617311946042547E-3</v>
      </c>
      <c r="AE5" s="118">
        <f t="shared" ref="AE5:AE17" si="13">((AC5-Y5)/Y5)</f>
        <v>-6.3112246873427737E-3</v>
      </c>
      <c r="AF5" s="169">
        <v>4660217927.5100002</v>
      </c>
      <c r="AG5" s="169">
        <v>7747.47</v>
      </c>
      <c r="AH5" s="118">
        <f t="shared" ref="AH5:AH17" si="14">((AF5-AB5)/AB5)</f>
        <v>6.6370840988252385E-3</v>
      </c>
      <c r="AI5" s="118">
        <f t="shared" ref="AI5:AI17" si="15">((AG5-AC5)/AC5)</f>
        <v>6.269482543640955E-3</v>
      </c>
      <c r="AJ5" s="119">
        <f>AVERAGE(F5,J5,N5,R5,V5,Z5,AD5,AH5)</f>
        <v>1.0014973424738647E-2</v>
      </c>
      <c r="AK5" s="119">
        <f>AVERAGE(G5,K5,O5,S5,W5,AA5,AE5,AI5)</f>
        <v>1.0035673137884612E-2</v>
      </c>
      <c r="AL5" s="120">
        <f>((AF5-D5)/D5)</f>
        <v>0.10098651616192705</v>
      </c>
      <c r="AM5" s="120">
        <f>((AG5-E5)/E5)</f>
        <v>0.10090417300781405</v>
      </c>
      <c r="AN5" s="121">
        <f>STDEV(F5,J5,N5,R5,V5,Z5,AD5,AH5)</f>
        <v>1.9998061532108313E-2</v>
      </c>
      <c r="AO5" s="207">
        <f>STDEV(G5,K5,O5,S5,W5,AA5,AE5,AI5)</f>
        <v>1.9932992511323924E-2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500950179.67000002</v>
      </c>
      <c r="C6" s="169">
        <v>1</v>
      </c>
      <c r="D6" s="170">
        <v>499492776.66000003</v>
      </c>
      <c r="E6" s="169">
        <v>1</v>
      </c>
      <c r="F6" s="118">
        <f t="shared" si="0"/>
        <v>-2.9092773476197811E-3</v>
      </c>
      <c r="G6" s="118">
        <f t="shared" si="1"/>
        <v>0</v>
      </c>
      <c r="H6" s="170">
        <v>510976220.19</v>
      </c>
      <c r="I6" s="169">
        <v>1.02</v>
      </c>
      <c r="J6" s="118">
        <f t="shared" si="2"/>
        <v>2.29902094015999E-2</v>
      </c>
      <c r="K6" s="118">
        <f t="shared" si="3"/>
        <v>2.0000000000000018E-2</v>
      </c>
      <c r="L6" s="170">
        <v>523075045.67000002</v>
      </c>
      <c r="M6" s="169">
        <v>1.05</v>
      </c>
      <c r="N6" s="118">
        <f t="shared" si="4"/>
        <v>2.3677864060877872E-2</v>
      </c>
      <c r="O6" s="118">
        <f t="shared" si="5"/>
        <v>2.9411764705882377E-2</v>
      </c>
      <c r="P6" s="170">
        <v>530293097.72000003</v>
      </c>
      <c r="Q6" s="169">
        <v>1.06</v>
      </c>
      <c r="R6" s="118">
        <f t="shared" si="6"/>
        <v>1.3799266682191851E-2</v>
      </c>
      <c r="S6" s="118">
        <f t="shared" si="7"/>
        <v>9.5238095238095316E-3</v>
      </c>
      <c r="T6" s="170">
        <v>549511633.25999999</v>
      </c>
      <c r="U6" s="169">
        <v>1.1000000000000001</v>
      </c>
      <c r="V6" s="118">
        <f t="shared" si="8"/>
        <v>3.6241345819189856E-2</v>
      </c>
      <c r="W6" s="118">
        <f t="shared" si="9"/>
        <v>3.7735849056603807E-2</v>
      </c>
      <c r="X6" s="170">
        <v>557710925.76999998</v>
      </c>
      <c r="Y6" s="169">
        <v>1.1200000000000001</v>
      </c>
      <c r="Z6" s="118">
        <f t="shared" si="10"/>
        <v>1.4921053556878052E-2</v>
      </c>
      <c r="AA6" s="118">
        <f t="shared" si="11"/>
        <v>1.8181818181818195E-2</v>
      </c>
      <c r="AB6" s="170">
        <v>554871358.23000002</v>
      </c>
      <c r="AC6" s="169">
        <v>1.1100000000000001</v>
      </c>
      <c r="AD6" s="118">
        <f t="shared" si="12"/>
        <v>-5.0914683732966705E-3</v>
      </c>
      <c r="AE6" s="118">
        <f t="shared" si="13"/>
        <v>-8.928571428571435E-3</v>
      </c>
      <c r="AF6" s="170">
        <v>557445868.29999995</v>
      </c>
      <c r="AG6" s="169">
        <v>1.1100000000000001</v>
      </c>
      <c r="AH6" s="118">
        <f t="shared" si="14"/>
        <v>4.6398323355749272E-3</v>
      </c>
      <c r="AI6" s="118">
        <f t="shared" si="15"/>
        <v>0</v>
      </c>
      <c r="AJ6" s="119">
        <f t="shared" ref="AJ6:AJ69" si="16">AVERAGE(F6,J6,N6,R6,V6,Z6,AD6,AH6)</f>
        <v>1.35336032669245E-2</v>
      </c>
      <c r="AK6" s="119">
        <f t="shared" ref="AK6:AK69" si="17">AVERAGE(G6,K6,O6,S6,W6,AA6,AE6,AI6)</f>
        <v>1.3240583754942812E-2</v>
      </c>
      <c r="AL6" s="120">
        <f t="shared" ref="AL6:AL69" si="18">((AF6-D6)/D6)</f>
        <v>0.11602388332323781</v>
      </c>
      <c r="AM6" s="120">
        <f t="shared" ref="AM6:AM69" si="19">((AG6-E6)/E6)</f>
        <v>0.1100000000000001</v>
      </c>
      <c r="AN6" s="121">
        <f t="shared" ref="AN6:AN69" si="20">STDEV(F6,J6,N6,R6,V6,Z6,AD6,AH6)</f>
        <v>1.4174077806768205E-2</v>
      </c>
      <c r="AO6" s="207">
        <f t="shared" ref="AO6:AO69" si="21">STDEV(G6,K6,O6,S6,W6,AA6,AE6,AI6)</f>
        <v>1.5980088457476133E-2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221792679.91</v>
      </c>
      <c r="C7" s="169">
        <v>113.35</v>
      </c>
      <c r="D7" s="170">
        <v>201129839.61000001</v>
      </c>
      <c r="E7" s="169">
        <v>102.97</v>
      </c>
      <c r="F7" s="118">
        <f t="shared" si="0"/>
        <v>-9.3162859605576881E-2</v>
      </c>
      <c r="G7" s="118">
        <f t="shared" si="1"/>
        <v>-9.1574768416409311E-2</v>
      </c>
      <c r="H7" s="170">
        <v>217782082.56999999</v>
      </c>
      <c r="I7" s="169">
        <v>111.27</v>
      </c>
      <c r="J7" s="118">
        <f t="shared" si="2"/>
        <v>8.2793497932924537E-2</v>
      </c>
      <c r="K7" s="118">
        <f t="shared" si="3"/>
        <v>8.060600174808194E-2</v>
      </c>
      <c r="L7" s="170">
        <v>234461097.52000001</v>
      </c>
      <c r="M7" s="169">
        <v>122.53</v>
      </c>
      <c r="N7" s="118">
        <f t="shared" si="4"/>
        <v>7.6585799681840275E-2</v>
      </c>
      <c r="O7" s="118">
        <f t="shared" si="5"/>
        <v>0.10119529073425007</v>
      </c>
      <c r="P7" s="170">
        <v>220183069.69999999</v>
      </c>
      <c r="Q7" s="169">
        <v>113.38</v>
      </c>
      <c r="R7" s="118">
        <f t="shared" si="6"/>
        <v>-6.0897214808874965E-2</v>
      </c>
      <c r="S7" s="118">
        <f t="shared" si="7"/>
        <v>-7.4675589651513954E-2</v>
      </c>
      <c r="T7" s="170">
        <v>235411150.52000001</v>
      </c>
      <c r="U7" s="169">
        <v>121.3</v>
      </c>
      <c r="V7" s="118">
        <f t="shared" si="8"/>
        <v>6.9160997894835069E-2</v>
      </c>
      <c r="W7" s="118">
        <f t="shared" si="9"/>
        <v>6.9853589698359517E-2</v>
      </c>
      <c r="X7" s="170">
        <v>238725230.03</v>
      </c>
      <c r="Y7" s="169">
        <v>123.04</v>
      </c>
      <c r="Z7" s="118">
        <f t="shared" si="10"/>
        <v>1.40778357468604E-2</v>
      </c>
      <c r="AA7" s="118">
        <f t="shared" si="11"/>
        <v>1.4344600164880537E-2</v>
      </c>
      <c r="AB7" s="170">
        <v>232499295.63</v>
      </c>
      <c r="AC7" s="169">
        <v>119.78</v>
      </c>
      <c r="AD7" s="118">
        <f t="shared" si="12"/>
        <v>-2.6079917900666001E-2</v>
      </c>
      <c r="AE7" s="118">
        <f t="shared" si="13"/>
        <v>-2.6495448634590416E-2</v>
      </c>
      <c r="AF7" s="170">
        <v>231831000.84999999</v>
      </c>
      <c r="AG7" s="169">
        <v>119.43</v>
      </c>
      <c r="AH7" s="118">
        <f t="shared" si="14"/>
        <v>-2.8743948586559477E-3</v>
      </c>
      <c r="AI7" s="118">
        <f t="shared" si="15"/>
        <v>-2.9220237101352004E-3</v>
      </c>
      <c r="AJ7" s="119">
        <f t="shared" si="16"/>
        <v>7.4504680103358121E-3</v>
      </c>
      <c r="AK7" s="119">
        <f t="shared" si="17"/>
        <v>8.791456491615399E-3</v>
      </c>
      <c r="AL7" s="120">
        <f t="shared" si="18"/>
        <v>0.15264349287769005</v>
      </c>
      <c r="AM7" s="120">
        <f t="shared" si="19"/>
        <v>0.15985238418956985</v>
      </c>
      <c r="AN7" s="121">
        <f t="shared" si="20"/>
        <v>6.5828472734928367E-2</v>
      </c>
      <c r="AO7" s="207">
        <f t="shared" si="21"/>
        <v>7.1591816367432878E-2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277815299</v>
      </c>
      <c r="C8" s="181">
        <v>10.37</v>
      </c>
      <c r="D8" s="170">
        <v>269593195</v>
      </c>
      <c r="E8" s="181">
        <v>10.07</v>
      </c>
      <c r="F8" s="118">
        <f t="shared" si="0"/>
        <v>-2.9595576736038572E-2</v>
      </c>
      <c r="G8" s="118">
        <f t="shared" si="1"/>
        <v>-2.892960462873664E-2</v>
      </c>
      <c r="H8" s="170">
        <v>279827621</v>
      </c>
      <c r="I8" s="181">
        <v>10.45</v>
      </c>
      <c r="J8" s="118">
        <f t="shared" si="2"/>
        <v>3.796247898616284E-2</v>
      </c>
      <c r="K8" s="118">
        <f t="shared" si="3"/>
        <v>3.7735849056603675E-2</v>
      </c>
      <c r="L8" s="170">
        <v>365957869</v>
      </c>
      <c r="M8" s="181">
        <v>10.77</v>
      </c>
      <c r="N8" s="118">
        <f t="shared" si="4"/>
        <v>0.30779752081728917</v>
      </c>
      <c r="O8" s="118">
        <f t="shared" si="5"/>
        <v>3.0622009569378019E-2</v>
      </c>
      <c r="P8" s="170">
        <v>365597461</v>
      </c>
      <c r="Q8" s="181">
        <v>10.76</v>
      </c>
      <c r="R8" s="118">
        <f t="shared" si="6"/>
        <v>-9.8483467778636563E-4</v>
      </c>
      <c r="S8" s="118">
        <f t="shared" si="7"/>
        <v>-9.2850510677806755E-4</v>
      </c>
      <c r="T8" s="170">
        <v>380060433</v>
      </c>
      <c r="U8" s="181">
        <v>11.19</v>
      </c>
      <c r="V8" s="118">
        <f t="shared" si="8"/>
        <v>3.9559826155357247E-2</v>
      </c>
      <c r="W8" s="118">
        <f t="shared" si="9"/>
        <v>3.9962825278810385E-2</v>
      </c>
      <c r="X8" s="170">
        <v>390908238</v>
      </c>
      <c r="Y8" s="181">
        <v>11.5</v>
      </c>
      <c r="Z8" s="118">
        <f t="shared" si="10"/>
        <v>2.8542316058456946E-2</v>
      </c>
      <c r="AA8" s="118">
        <f t="shared" si="11"/>
        <v>2.7703306523681904E-2</v>
      </c>
      <c r="AB8" s="170">
        <v>388502868</v>
      </c>
      <c r="AC8" s="181">
        <v>11.43</v>
      </c>
      <c r="AD8" s="118">
        <f t="shared" si="12"/>
        <v>-6.1532855186336591E-3</v>
      </c>
      <c r="AE8" s="118">
        <f t="shared" si="13"/>
        <v>-6.0869565217391555E-3</v>
      </c>
      <c r="AF8" s="170">
        <v>388844054</v>
      </c>
      <c r="AG8" s="181">
        <v>11.45</v>
      </c>
      <c r="AH8" s="118">
        <f t="shared" si="14"/>
        <v>8.7820715907816675E-4</v>
      </c>
      <c r="AI8" s="118">
        <f t="shared" si="15"/>
        <v>1.7497812773402952E-3</v>
      </c>
      <c r="AJ8" s="119">
        <f t="shared" si="16"/>
        <v>4.7250831530485725E-2</v>
      </c>
      <c r="AK8" s="119">
        <f t="shared" si="17"/>
        <v>1.2728588181070052E-2</v>
      </c>
      <c r="AL8" s="120">
        <f t="shared" si="18"/>
        <v>0.44233630971286203</v>
      </c>
      <c r="AM8" s="120">
        <f t="shared" si="19"/>
        <v>0.13704071499503465</v>
      </c>
      <c r="AN8" s="121">
        <f t="shared" si="20"/>
        <v>0.10797782898953841</v>
      </c>
      <c r="AO8" s="207">
        <f t="shared" si="21"/>
        <v>2.480772815635671E-2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1120592077.8599999</v>
      </c>
      <c r="C9" s="181">
        <v>0.61460000000000004</v>
      </c>
      <c r="D9" s="170">
        <v>1093579086.26</v>
      </c>
      <c r="E9" s="181">
        <v>0.60019999999999996</v>
      </c>
      <c r="F9" s="118">
        <f t="shared" si="0"/>
        <v>-2.4105999081830691E-2</v>
      </c>
      <c r="G9" s="118">
        <f t="shared" si="1"/>
        <v>-2.3429873088187565E-2</v>
      </c>
      <c r="H9" s="170">
        <v>1113680193.3800001</v>
      </c>
      <c r="I9" s="181">
        <v>0.61099999999999999</v>
      </c>
      <c r="J9" s="118">
        <f t="shared" si="2"/>
        <v>1.8381027373836459E-2</v>
      </c>
      <c r="K9" s="118">
        <f t="shared" si="3"/>
        <v>1.7994001999333611E-2</v>
      </c>
      <c r="L9" s="170">
        <v>1141501470.21</v>
      </c>
      <c r="M9" s="181">
        <v>0.62619999999999998</v>
      </c>
      <c r="N9" s="118">
        <f t="shared" si="4"/>
        <v>2.4981387830525056E-2</v>
      </c>
      <c r="O9" s="118">
        <f t="shared" si="5"/>
        <v>2.4877250409165289E-2</v>
      </c>
      <c r="P9" s="170">
        <v>1164555283.27</v>
      </c>
      <c r="Q9" s="181">
        <v>0.6391</v>
      </c>
      <c r="R9" s="118">
        <f t="shared" si="6"/>
        <v>2.0196043247985282E-2</v>
      </c>
      <c r="S9" s="118">
        <f t="shared" si="7"/>
        <v>2.0600447141488377E-2</v>
      </c>
      <c r="T9" s="170">
        <v>1232832111.5699999</v>
      </c>
      <c r="U9" s="181">
        <v>0.67589999999999995</v>
      </c>
      <c r="V9" s="118">
        <f t="shared" si="8"/>
        <v>5.8629100121621362E-2</v>
      </c>
      <c r="W9" s="118">
        <f t="shared" si="9"/>
        <v>5.7580973243623761E-2</v>
      </c>
      <c r="X9" s="170">
        <v>1238928092.52</v>
      </c>
      <c r="Y9" s="181">
        <v>0.67920000000000003</v>
      </c>
      <c r="Z9" s="118">
        <f t="shared" si="10"/>
        <v>4.944696761862306E-3</v>
      </c>
      <c r="AA9" s="118">
        <f t="shared" si="11"/>
        <v>4.8823790501554684E-3</v>
      </c>
      <c r="AB9" s="170">
        <v>1228012934.3199999</v>
      </c>
      <c r="AC9" s="181">
        <v>0.67159999999999997</v>
      </c>
      <c r="AD9" s="118">
        <f t="shared" si="12"/>
        <v>-8.8101628059772518E-3</v>
      </c>
      <c r="AE9" s="118">
        <f t="shared" si="13"/>
        <v>-1.11896348645466E-2</v>
      </c>
      <c r="AF9" s="170">
        <v>1227253491.3800001</v>
      </c>
      <c r="AG9" s="181">
        <v>0.67049999999999998</v>
      </c>
      <c r="AH9" s="118">
        <f t="shared" si="14"/>
        <v>-6.1843236237601421E-4</v>
      </c>
      <c r="AI9" s="118">
        <f t="shared" si="15"/>
        <v>-1.6378796902918253E-3</v>
      </c>
      <c r="AJ9" s="119">
        <f t="shared" si="16"/>
        <v>1.1699707635705813E-2</v>
      </c>
      <c r="AK9" s="119">
        <f t="shared" si="17"/>
        <v>1.1209708025092566E-2</v>
      </c>
      <c r="AL9" s="120">
        <f t="shared" si="18"/>
        <v>0.12223570000516529</v>
      </c>
      <c r="AM9" s="120">
        <f t="shared" si="19"/>
        <v>0.11712762412529162</v>
      </c>
      <c r="AN9" s="121">
        <f t="shared" si="20"/>
        <v>2.5058984200621921E-2</v>
      </c>
      <c r="AO9" s="207">
        <f t="shared" si="21"/>
        <v>2.500867084581903E-2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2017938535.4400001</v>
      </c>
      <c r="C10" s="181">
        <v>13.659700000000001</v>
      </c>
      <c r="D10" s="170">
        <v>2001861017.0999999</v>
      </c>
      <c r="E10" s="181">
        <v>13.555199999999999</v>
      </c>
      <c r="F10" s="118">
        <f t="shared" si="0"/>
        <v>-7.9672983381996517E-3</v>
      </c>
      <c r="G10" s="118">
        <f t="shared" si="1"/>
        <v>-7.6502412205247247E-3</v>
      </c>
      <c r="H10" s="170">
        <v>2035576627</v>
      </c>
      <c r="I10" s="181">
        <v>13.7843</v>
      </c>
      <c r="J10" s="118">
        <f t="shared" si="2"/>
        <v>1.6842133201056226E-2</v>
      </c>
      <c r="K10" s="118">
        <f t="shared" si="3"/>
        <v>1.6901262983947177E-2</v>
      </c>
      <c r="L10" s="170">
        <v>2105402571.73</v>
      </c>
      <c r="M10" s="181">
        <v>14.2446</v>
      </c>
      <c r="N10" s="118">
        <f t="shared" si="4"/>
        <v>3.4302783694715719E-2</v>
      </c>
      <c r="O10" s="118">
        <f t="shared" si="5"/>
        <v>3.3393063122537973E-2</v>
      </c>
      <c r="P10" s="170">
        <v>2103777398.4100001</v>
      </c>
      <c r="Q10" s="181">
        <v>14.236800000000001</v>
      </c>
      <c r="R10" s="118">
        <f t="shared" si="6"/>
        <v>-7.7190621015748803E-4</v>
      </c>
      <c r="S10" s="118">
        <f t="shared" si="7"/>
        <v>-5.4757592350782643E-4</v>
      </c>
      <c r="T10" s="170">
        <v>2187615038.3099999</v>
      </c>
      <c r="U10" s="181">
        <v>14.8024</v>
      </c>
      <c r="V10" s="118">
        <f t="shared" si="8"/>
        <v>3.9851003230362184E-2</v>
      </c>
      <c r="W10" s="118">
        <f t="shared" si="9"/>
        <v>3.9728028770510217E-2</v>
      </c>
      <c r="X10" s="170">
        <v>2236275134.1100001</v>
      </c>
      <c r="Y10" s="181">
        <v>15.1259</v>
      </c>
      <c r="Z10" s="118">
        <f t="shared" si="10"/>
        <v>2.2243445463600221E-2</v>
      </c>
      <c r="AA10" s="118">
        <f t="shared" si="11"/>
        <v>2.1854564124736478E-2</v>
      </c>
      <c r="AB10" s="170">
        <v>2228007704.98</v>
      </c>
      <c r="AC10" s="181">
        <v>15.0846</v>
      </c>
      <c r="AD10" s="118">
        <f t="shared" si="12"/>
        <v>-3.6969642079798968E-3</v>
      </c>
      <c r="AE10" s="118">
        <f t="shared" si="13"/>
        <v>-2.7304160413595007E-3</v>
      </c>
      <c r="AF10" s="170">
        <v>2218267521.29</v>
      </c>
      <c r="AG10" s="181">
        <v>15.0784</v>
      </c>
      <c r="AH10" s="118">
        <f t="shared" si="14"/>
        <v>-4.3717010799509291E-3</v>
      </c>
      <c r="AI10" s="118">
        <f t="shared" si="15"/>
        <v>-4.1101520756266398E-4</v>
      </c>
      <c r="AJ10" s="119">
        <f t="shared" si="16"/>
        <v>1.2053936969180799E-2</v>
      </c>
      <c r="AK10" s="119">
        <f t="shared" si="17"/>
        <v>1.2567208826097142E-2</v>
      </c>
      <c r="AL10" s="120">
        <f t="shared" si="18"/>
        <v>0.10810266164406247</v>
      </c>
      <c r="AM10" s="120">
        <f t="shared" si="19"/>
        <v>0.11237016052880083</v>
      </c>
      <c r="AN10" s="121">
        <f t="shared" si="20"/>
        <v>1.8813693985141659E-2</v>
      </c>
      <c r="AO10" s="207">
        <f t="shared" si="21"/>
        <v>1.7966873613821179E-2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177736736.33000001</v>
      </c>
      <c r="C11" s="181">
        <v>106.58</v>
      </c>
      <c r="D11" s="170">
        <v>182270076.63999999</v>
      </c>
      <c r="E11" s="181">
        <v>109</v>
      </c>
      <c r="F11" s="118">
        <f t="shared" si="0"/>
        <v>2.5505927494825921E-2</v>
      </c>
      <c r="G11" s="118">
        <f t="shared" si="1"/>
        <v>2.2705948583223886E-2</v>
      </c>
      <c r="H11" s="170">
        <v>184526677.16</v>
      </c>
      <c r="I11" s="181">
        <v>110.35</v>
      </c>
      <c r="J11" s="118">
        <f t="shared" si="2"/>
        <v>1.2380532019290267E-2</v>
      </c>
      <c r="K11" s="118">
        <f t="shared" si="3"/>
        <v>1.238532110091738E-2</v>
      </c>
      <c r="L11" s="170">
        <v>188199977.77000001</v>
      </c>
      <c r="M11" s="181">
        <v>113.34</v>
      </c>
      <c r="N11" s="118">
        <f t="shared" si="4"/>
        <v>1.9906610071425915E-2</v>
      </c>
      <c r="O11" s="118">
        <f t="shared" si="5"/>
        <v>2.7095604893520701E-2</v>
      </c>
      <c r="P11" s="170">
        <v>189934437.18000001</v>
      </c>
      <c r="Q11" s="181">
        <v>113.59</v>
      </c>
      <c r="R11" s="118">
        <f t="shared" si="6"/>
        <v>9.2160447123946342E-3</v>
      </c>
      <c r="S11" s="118">
        <f t="shared" si="7"/>
        <v>2.2057526027880713E-3</v>
      </c>
      <c r="T11" s="170">
        <v>197393618.00999999</v>
      </c>
      <c r="U11" s="181">
        <v>118.08</v>
      </c>
      <c r="V11" s="118">
        <f t="shared" si="8"/>
        <v>3.9272398100882316E-2</v>
      </c>
      <c r="W11" s="118">
        <f t="shared" si="9"/>
        <v>3.9528127476010165E-2</v>
      </c>
      <c r="X11" s="170">
        <v>198676345.09</v>
      </c>
      <c r="Y11" s="181">
        <v>118.89</v>
      </c>
      <c r="Z11" s="118">
        <f t="shared" si="10"/>
        <v>6.4983209332280948E-3</v>
      </c>
      <c r="AA11" s="118">
        <f t="shared" si="11"/>
        <v>6.8597560975609947E-3</v>
      </c>
      <c r="AB11" s="170">
        <v>201330975.19</v>
      </c>
      <c r="AC11" s="181">
        <v>120.47</v>
      </c>
      <c r="AD11" s="118">
        <f t="shared" si="12"/>
        <v>1.3361581112222755E-2</v>
      </c>
      <c r="AE11" s="118">
        <f t="shared" si="13"/>
        <v>1.3289595424341815E-2</v>
      </c>
      <c r="AF11" s="170">
        <v>201061339.75999999</v>
      </c>
      <c r="AG11" s="181">
        <v>120.21</v>
      </c>
      <c r="AH11" s="118">
        <f t="shared" si="14"/>
        <v>-1.3392645108163158E-3</v>
      </c>
      <c r="AI11" s="118">
        <f t="shared" si="15"/>
        <v>-2.1582136631526946E-3</v>
      </c>
      <c r="AJ11" s="119">
        <f t="shared" si="16"/>
        <v>1.5600268741681699E-2</v>
      </c>
      <c r="AK11" s="119">
        <f t="shared" si="17"/>
        <v>1.5238986564401289E-2</v>
      </c>
      <c r="AL11" s="120">
        <f t="shared" si="18"/>
        <v>0.10309571086160491</v>
      </c>
      <c r="AM11" s="120">
        <f t="shared" si="19"/>
        <v>0.10284403669724765</v>
      </c>
      <c r="AN11" s="121">
        <f t="shared" si="20"/>
        <v>1.2552554341197239E-2</v>
      </c>
      <c r="AO11" s="207">
        <f t="shared" si="21"/>
        <v>1.3840830306862487E-2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205584592.81999999</v>
      </c>
      <c r="C12" s="181">
        <v>7.3842999999999996</v>
      </c>
      <c r="D12" s="170">
        <v>212612076.61000001</v>
      </c>
      <c r="E12" s="181">
        <v>7.6440000000000001</v>
      </c>
      <c r="F12" s="118">
        <f t="shared" si="0"/>
        <v>3.4182930216725672E-2</v>
      </c>
      <c r="G12" s="118">
        <f t="shared" si="1"/>
        <v>3.5169210351692168E-2</v>
      </c>
      <c r="H12" s="170">
        <v>206390403.91</v>
      </c>
      <c r="I12" s="181">
        <v>7.4337</v>
      </c>
      <c r="J12" s="118">
        <f t="shared" si="2"/>
        <v>-2.9263025878876098E-2</v>
      </c>
      <c r="K12" s="118">
        <f t="shared" si="3"/>
        <v>-2.7511773940345388E-2</v>
      </c>
      <c r="L12" s="170">
        <v>212348552.11000001</v>
      </c>
      <c r="M12" s="181">
        <v>7.6470000000000002</v>
      </c>
      <c r="N12" s="118">
        <f t="shared" si="4"/>
        <v>2.8868339259601278E-2</v>
      </c>
      <c r="O12" s="118">
        <f t="shared" si="5"/>
        <v>2.8693651882642595E-2</v>
      </c>
      <c r="P12" s="170">
        <v>209300551.63</v>
      </c>
      <c r="Q12" s="181">
        <v>7.5396999999999998</v>
      </c>
      <c r="R12" s="118">
        <f t="shared" si="6"/>
        <v>-1.4353761538346187E-2</v>
      </c>
      <c r="S12" s="118">
        <f t="shared" si="7"/>
        <v>-1.403164639728003E-2</v>
      </c>
      <c r="T12" s="170">
        <v>217309078.05000001</v>
      </c>
      <c r="U12" s="181">
        <v>7.8280000000000003</v>
      </c>
      <c r="V12" s="118">
        <f t="shared" si="8"/>
        <v>3.8263283864427802E-2</v>
      </c>
      <c r="W12" s="118">
        <f t="shared" si="9"/>
        <v>3.8237595660304845E-2</v>
      </c>
      <c r="X12" s="170">
        <v>219034657.12</v>
      </c>
      <c r="Y12" s="181">
        <v>7.8898000000000001</v>
      </c>
      <c r="Z12" s="118">
        <f t="shared" si="10"/>
        <v>7.9406672076670418E-3</v>
      </c>
      <c r="AA12" s="118">
        <f t="shared" si="11"/>
        <v>7.8947368421052443E-3</v>
      </c>
      <c r="AB12" s="170">
        <v>217838058.84</v>
      </c>
      <c r="AC12" s="181">
        <v>7.8463000000000003</v>
      </c>
      <c r="AD12" s="118">
        <f t="shared" si="12"/>
        <v>-5.4630545491457759E-3</v>
      </c>
      <c r="AE12" s="118">
        <f t="shared" si="13"/>
        <v>-5.5134477426550576E-3</v>
      </c>
      <c r="AF12" s="170">
        <v>218091018.84999999</v>
      </c>
      <c r="AG12" s="181">
        <v>7.8552999999999997</v>
      </c>
      <c r="AH12" s="118">
        <f t="shared" si="14"/>
        <v>1.1612296370387106E-3</v>
      </c>
      <c r="AI12" s="118">
        <f t="shared" si="15"/>
        <v>1.1470374571453364E-3</v>
      </c>
      <c r="AJ12" s="119">
        <f t="shared" si="16"/>
        <v>7.6670760273865549E-3</v>
      </c>
      <c r="AK12" s="119">
        <f t="shared" si="17"/>
        <v>8.0106705142012156E-3</v>
      </c>
      <c r="AL12" s="120">
        <f t="shared" si="18"/>
        <v>2.5769666179641101E-2</v>
      </c>
      <c r="AM12" s="120">
        <f t="shared" si="19"/>
        <v>2.7642595499738305E-2</v>
      </c>
      <c r="AN12" s="121">
        <f t="shared" si="20"/>
        <v>2.4355295558778606E-2</v>
      </c>
      <c r="AO12" s="207">
        <f t="shared" si="21"/>
        <v>2.4073611744623788E-2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309390556.82999998</v>
      </c>
      <c r="C13" s="169">
        <v>1820.2</v>
      </c>
      <c r="D13" s="169">
        <v>302845720.99000001</v>
      </c>
      <c r="E13" s="169">
        <v>1781.6</v>
      </c>
      <c r="F13" s="118">
        <f t="shared" si="0"/>
        <v>-2.1153961216715957E-2</v>
      </c>
      <c r="G13" s="118">
        <f t="shared" si="1"/>
        <v>-2.1206460828480461E-2</v>
      </c>
      <c r="H13" s="169">
        <v>310064808.18000001</v>
      </c>
      <c r="I13" s="169">
        <v>1824.85</v>
      </c>
      <c r="J13" s="118">
        <f t="shared" si="2"/>
        <v>2.3837507647130905E-2</v>
      </c>
      <c r="K13" s="118">
        <f t="shared" si="3"/>
        <v>2.42759317467445E-2</v>
      </c>
      <c r="L13" s="169">
        <v>313162872.69</v>
      </c>
      <c r="M13" s="169">
        <v>1843.13</v>
      </c>
      <c r="N13" s="118">
        <f t="shared" si="4"/>
        <v>9.9916676393713485E-3</v>
      </c>
      <c r="O13" s="118">
        <f t="shared" si="5"/>
        <v>1.001726169274198E-2</v>
      </c>
      <c r="P13" s="169">
        <v>315615040.14999998</v>
      </c>
      <c r="Q13" s="169">
        <v>1857.64</v>
      </c>
      <c r="R13" s="118">
        <f t="shared" si="6"/>
        <v>7.8303262418574753E-3</v>
      </c>
      <c r="S13" s="118">
        <f t="shared" si="7"/>
        <v>7.8724777959232346E-3</v>
      </c>
      <c r="T13" s="169">
        <v>332007801.70999998</v>
      </c>
      <c r="U13" s="169">
        <v>1954.31</v>
      </c>
      <c r="V13" s="118">
        <f t="shared" si="8"/>
        <v>5.1939101356542255E-2</v>
      </c>
      <c r="W13" s="118">
        <f t="shared" si="9"/>
        <v>5.2039146443874938E-2</v>
      </c>
      <c r="X13" s="169">
        <v>336238425.82999998</v>
      </c>
      <c r="Y13" s="169">
        <v>1979.24</v>
      </c>
      <c r="Z13" s="118">
        <f t="shared" si="10"/>
        <v>1.2742544296279348E-2</v>
      </c>
      <c r="AA13" s="118">
        <f t="shared" si="11"/>
        <v>1.2756420424600019E-2</v>
      </c>
      <c r="AB13" s="169">
        <v>332001192.16000003</v>
      </c>
      <c r="AC13" s="169">
        <v>1954.25</v>
      </c>
      <c r="AD13" s="118">
        <f t="shared" si="12"/>
        <v>-1.2601872196910283E-2</v>
      </c>
      <c r="AE13" s="118">
        <f t="shared" si="13"/>
        <v>-1.2626058487096062E-2</v>
      </c>
      <c r="AF13" s="169">
        <v>331086259.02999997</v>
      </c>
      <c r="AG13" s="169">
        <v>1948.83</v>
      </c>
      <c r="AH13" s="118">
        <f t="shared" si="14"/>
        <v>-2.7558127850309789E-3</v>
      </c>
      <c r="AI13" s="118">
        <f t="shared" si="15"/>
        <v>-2.773442497121695E-3</v>
      </c>
      <c r="AJ13" s="119">
        <f t="shared" si="16"/>
        <v>8.7286876228155133E-3</v>
      </c>
      <c r="AK13" s="119">
        <f t="shared" si="17"/>
        <v>8.7944095363983055E-3</v>
      </c>
      <c r="AL13" s="120">
        <f t="shared" si="18"/>
        <v>9.3250576391444101E-2</v>
      </c>
      <c r="AM13" s="120">
        <f t="shared" si="19"/>
        <v>9.3865065110013482E-2</v>
      </c>
      <c r="AN13" s="121">
        <f t="shared" si="20"/>
        <v>2.2658296330365552E-2</v>
      </c>
      <c r="AO13" s="207">
        <f t="shared" si="21"/>
        <v>2.2742444678304333E-2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140503291.84999999</v>
      </c>
      <c r="C14" s="169">
        <v>90.6</v>
      </c>
      <c r="D14" s="169">
        <v>139884688.84999999</v>
      </c>
      <c r="E14" s="169">
        <v>89.64</v>
      </c>
      <c r="F14" s="118">
        <f t="shared" si="0"/>
        <v>-4.4027651726510067E-3</v>
      </c>
      <c r="G14" s="118">
        <f t="shared" si="1"/>
        <v>-1.0596026490066158E-2</v>
      </c>
      <c r="H14" s="169">
        <v>141383680.59999999</v>
      </c>
      <c r="I14" s="169">
        <v>90.4</v>
      </c>
      <c r="J14" s="118">
        <f t="shared" si="2"/>
        <v>1.0715910099406136E-2</v>
      </c>
      <c r="K14" s="118">
        <f t="shared" si="3"/>
        <v>8.4783578759482937E-3</v>
      </c>
      <c r="L14" s="169">
        <v>145010727.33000001</v>
      </c>
      <c r="M14" s="169">
        <v>92.8</v>
      </c>
      <c r="N14" s="118">
        <f t="shared" si="4"/>
        <v>2.5653927770218334E-2</v>
      </c>
      <c r="O14" s="118">
        <f t="shared" si="5"/>
        <v>2.6548672566371584E-2</v>
      </c>
      <c r="P14" s="169">
        <v>146195188.97999999</v>
      </c>
      <c r="Q14" s="169">
        <v>92.89</v>
      </c>
      <c r="R14" s="118">
        <f t="shared" si="6"/>
        <v>8.1680967457290529E-3</v>
      </c>
      <c r="S14" s="118">
        <f t="shared" si="7"/>
        <v>9.6982758620693329E-4</v>
      </c>
      <c r="T14" s="169">
        <v>150622564.15000001</v>
      </c>
      <c r="U14" s="169">
        <v>95.51</v>
      </c>
      <c r="V14" s="118">
        <f t="shared" si="8"/>
        <v>3.0284000457810531E-2</v>
      </c>
      <c r="W14" s="118">
        <f t="shared" si="9"/>
        <v>2.8205404241576106E-2</v>
      </c>
      <c r="X14" s="169">
        <v>148237483.31</v>
      </c>
      <c r="Y14" s="169">
        <v>95.91</v>
      </c>
      <c r="Z14" s="118">
        <f t="shared" si="10"/>
        <v>-1.583481766798752E-2</v>
      </c>
      <c r="AA14" s="118">
        <f t="shared" si="11"/>
        <v>4.1880431368442198E-3</v>
      </c>
      <c r="AB14" s="169">
        <v>155307750.94</v>
      </c>
      <c r="AC14" s="169">
        <v>96.16</v>
      </c>
      <c r="AD14" s="118">
        <f t="shared" si="12"/>
        <v>4.7695545499881267E-2</v>
      </c>
      <c r="AE14" s="118">
        <f t="shared" si="13"/>
        <v>2.6066103638828068E-3</v>
      </c>
      <c r="AF14" s="169">
        <v>155544201.43000001</v>
      </c>
      <c r="AG14" s="169">
        <v>96.28</v>
      </c>
      <c r="AH14" s="118">
        <f t="shared" si="14"/>
        <v>1.522464194921974E-3</v>
      </c>
      <c r="AI14" s="118">
        <f t="shared" si="15"/>
        <v>1.2479201331115281E-3</v>
      </c>
      <c r="AJ14" s="119">
        <f t="shared" si="16"/>
        <v>1.2975295240916097E-2</v>
      </c>
      <c r="AK14" s="119">
        <f t="shared" si="17"/>
        <v>7.7061011767344144E-3</v>
      </c>
      <c r="AL14" s="120">
        <f t="shared" si="18"/>
        <v>0.11194586561787255</v>
      </c>
      <c r="AM14" s="120">
        <f t="shared" si="19"/>
        <v>7.4074074074074084E-2</v>
      </c>
      <c r="AN14" s="121">
        <f t="shared" si="20"/>
        <v>2.0553886265350874E-2</v>
      </c>
      <c r="AO14" s="207">
        <f t="shared" si="21"/>
        <v>1.3289604978866488E-2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220523896.41999999</v>
      </c>
      <c r="C15" s="169">
        <v>0.88</v>
      </c>
      <c r="D15" s="169">
        <v>213839147.38</v>
      </c>
      <c r="E15" s="169">
        <v>0.85</v>
      </c>
      <c r="F15" s="118">
        <f t="shared" si="0"/>
        <v>-3.031303703825601E-2</v>
      </c>
      <c r="G15" s="118">
        <f t="shared" si="1"/>
        <v>-3.4090909090909123E-2</v>
      </c>
      <c r="H15" s="169">
        <v>221212461.16</v>
      </c>
      <c r="I15" s="169">
        <v>0.88</v>
      </c>
      <c r="J15" s="118">
        <f t="shared" si="2"/>
        <v>3.4480654596407236E-2</v>
      </c>
      <c r="K15" s="118">
        <f t="shared" si="3"/>
        <v>3.5294117647058858E-2</v>
      </c>
      <c r="L15" s="169">
        <v>228987862.28999999</v>
      </c>
      <c r="M15" s="169">
        <v>0.91</v>
      </c>
      <c r="N15" s="118">
        <f t="shared" si="4"/>
        <v>3.5149019586089916E-2</v>
      </c>
      <c r="O15" s="118">
        <f t="shared" si="5"/>
        <v>3.4090909090909123E-2</v>
      </c>
      <c r="P15" s="169">
        <v>233974026.86000001</v>
      </c>
      <c r="Q15" s="169">
        <v>0.93</v>
      </c>
      <c r="R15" s="118">
        <f t="shared" si="6"/>
        <v>2.1774798542314577E-2</v>
      </c>
      <c r="S15" s="118">
        <f t="shared" si="7"/>
        <v>2.1978021978021997E-2</v>
      </c>
      <c r="T15" s="169">
        <v>243845758.41</v>
      </c>
      <c r="U15" s="169">
        <v>0.97</v>
      </c>
      <c r="V15" s="118">
        <f t="shared" si="8"/>
        <v>4.2191570075027177E-2</v>
      </c>
      <c r="W15" s="118">
        <f t="shared" si="9"/>
        <v>4.3010752688171956E-2</v>
      </c>
      <c r="X15" s="169">
        <v>236140000</v>
      </c>
      <c r="Y15" s="169">
        <v>0.94</v>
      </c>
      <c r="Z15" s="118">
        <f t="shared" si="10"/>
        <v>-3.1600953242925001E-2</v>
      </c>
      <c r="AA15" s="118">
        <f t="shared" si="11"/>
        <v>-3.0927835051546421E-2</v>
      </c>
      <c r="AB15" s="169">
        <v>245536632.06</v>
      </c>
      <c r="AC15" s="169">
        <v>0.98</v>
      </c>
      <c r="AD15" s="118">
        <f t="shared" si="12"/>
        <v>3.9792631743880758E-2</v>
      </c>
      <c r="AE15" s="118">
        <f t="shared" si="13"/>
        <v>4.2553191489361743E-2</v>
      </c>
      <c r="AF15" s="169">
        <v>246317598.90000001</v>
      </c>
      <c r="AG15" s="169">
        <v>0.98</v>
      </c>
      <c r="AH15" s="118">
        <f t="shared" si="14"/>
        <v>3.1806530595775394E-3</v>
      </c>
      <c r="AI15" s="118">
        <f t="shared" si="15"/>
        <v>0</v>
      </c>
      <c r="AJ15" s="119">
        <f t="shared" si="16"/>
        <v>1.4331917165264524E-2</v>
      </c>
      <c r="AK15" s="119">
        <f t="shared" si="17"/>
        <v>1.3988531093883518E-2</v>
      </c>
      <c r="AL15" s="120">
        <f t="shared" si="18"/>
        <v>0.15188262728285487</v>
      </c>
      <c r="AM15" s="120">
        <f t="shared" si="19"/>
        <v>0.15294117647058825</v>
      </c>
      <c r="AN15" s="121">
        <f t="shared" si="20"/>
        <v>3.0581225133106175E-2</v>
      </c>
      <c r="AO15" s="207">
        <f t="shared" si="21"/>
        <v>3.1858809663515557E-2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199548958.61000001</v>
      </c>
      <c r="C16" s="169">
        <v>0.98876900000000001</v>
      </c>
      <c r="D16" s="169">
        <v>194419560.84999999</v>
      </c>
      <c r="E16" s="169">
        <v>0.96404800000000002</v>
      </c>
      <c r="F16" s="118">
        <f t="shared" si="0"/>
        <v>-2.5704958801739244E-2</v>
      </c>
      <c r="G16" s="118">
        <f t="shared" si="1"/>
        <v>-2.500179516145833E-2</v>
      </c>
      <c r="H16" s="169">
        <v>201005222.36000001</v>
      </c>
      <c r="I16" s="169">
        <v>0.99695999999999996</v>
      </c>
      <c r="J16" s="118">
        <f t="shared" si="2"/>
        <v>3.3873451216572995E-2</v>
      </c>
      <c r="K16" s="118">
        <f t="shared" si="3"/>
        <v>3.4139378952085311E-2</v>
      </c>
      <c r="L16" s="169">
        <v>209008288.22999999</v>
      </c>
      <c r="M16" s="169">
        <v>1.036707</v>
      </c>
      <c r="N16" s="118">
        <f t="shared" si="4"/>
        <v>3.9815213634929833E-2</v>
      </c>
      <c r="O16" s="118">
        <f t="shared" si="5"/>
        <v>3.9868199325950981E-2</v>
      </c>
      <c r="P16" s="169">
        <v>206765925.37</v>
      </c>
      <c r="Q16" s="169">
        <v>1.0259689999999999</v>
      </c>
      <c r="R16" s="118">
        <f t="shared" si="6"/>
        <v>-1.0728583440348598E-2</v>
      </c>
      <c r="S16" s="118">
        <f t="shared" si="7"/>
        <v>-1.0357796368694468E-2</v>
      </c>
      <c r="T16" s="169">
        <v>216091631.65000001</v>
      </c>
      <c r="U16" s="169">
        <v>1.072192</v>
      </c>
      <c r="V16" s="118">
        <f t="shared" si="8"/>
        <v>4.5102723107359174E-2</v>
      </c>
      <c r="W16" s="118">
        <f t="shared" si="9"/>
        <v>4.5053018171114456E-2</v>
      </c>
      <c r="X16" s="169">
        <v>216714858.59</v>
      </c>
      <c r="Y16" s="169">
        <v>1.0754220000000001</v>
      </c>
      <c r="Z16" s="118">
        <f t="shared" si="10"/>
        <v>2.8840864185311343E-3</v>
      </c>
      <c r="AA16" s="118">
        <f t="shared" si="11"/>
        <v>3.0125201456456178E-3</v>
      </c>
      <c r="AB16" s="169">
        <v>216216913.33000001</v>
      </c>
      <c r="AC16" s="169">
        <v>1.073285</v>
      </c>
      <c r="AD16" s="118">
        <f t="shared" si="12"/>
        <v>-2.2976978285648912E-3</v>
      </c>
      <c r="AE16" s="118">
        <f t="shared" si="13"/>
        <v>-1.9871269138998972E-3</v>
      </c>
      <c r="AF16" s="169">
        <v>197518056.99000001</v>
      </c>
      <c r="AG16" s="169">
        <v>1.0809629999999999</v>
      </c>
      <c r="AH16" s="118">
        <f t="shared" si="14"/>
        <v>-8.648193174167168E-2</v>
      </c>
      <c r="AI16" s="118">
        <f t="shared" si="15"/>
        <v>7.1537382894569955E-3</v>
      </c>
      <c r="AJ16" s="119">
        <f t="shared" si="16"/>
        <v>-4.4221217936640973E-4</v>
      </c>
      <c r="AK16" s="119">
        <f t="shared" si="17"/>
        <v>1.1485017055025084E-2</v>
      </c>
      <c r="AL16" s="120">
        <f t="shared" si="18"/>
        <v>1.5937162528571854E-2</v>
      </c>
      <c r="AM16" s="120">
        <f t="shared" si="19"/>
        <v>0.12127508173866849</v>
      </c>
      <c r="AN16" s="121">
        <f t="shared" si="20"/>
        <v>4.3150769650661031E-2</v>
      </c>
      <c r="AO16" s="207">
        <f t="shared" si="21"/>
        <v>2.5427975747886276E-2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269370858.30000001</v>
      </c>
      <c r="C17" s="169">
        <v>91.71</v>
      </c>
      <c r="D17" s="169">
        <v>263787630.19999999</v>
      </c>
      <c r="E17" s="169">
        <v>89.82</v>
      </c>
      <c r="F17" s="118">
        <f t="shared" si="0"/>
        <v>-2.072691951622305E-2</v>
      </c>
      <c r="G17" s="118">
        <f t="shared" si="1"/>
        <v>-2.0608439646712471E-2</v>
      </c>
      <c r="H17" s="169">
        <v>267253332.84</v>
      </c>
      <c r="I17" s="169">
        <v>90.92</v>
      </c>
      <c r="J17" s="118">
        <f t="shared" si="2"/>
        <v>1.3138230315698919E-2</v>
      </c>
      <c r="K17" s="118">
        <f t="shared" si="3"/>
        <v>1.2246715653529376E-2</v>
      </c>
      <c r="L17" s="169">
        <v>280277021.02999997</v>
      </c>
      <c r="M17" s="169">
        <v>94.68</v>
      </c>
      <c r="N17" s="118">
        <f t="shared" si="4"/>
        <v>4.8731621235934323E-2</v>
      </c>
      <c r="O17" s="118">
        <f t="shared" si="5"/>
        <v>4.1355037395512592E-2</v>
      </c>
      <c r="P17" s="169">
        <v>279621712.33999997</v>
      </c>
      <c r="Q17" s="169">
        <v>95.2</v>
      </c>
      <c r="R17" s="118">
        <f t="shared" si="6"/>
        <v>-2.3380749787898433E-3</v>
      </c>
      <c r="S17" s="118">
        <f t="shared" si="7"/>
        <v>5.4921841994084912E-3</v>
      </c>
      <c r="T17" s="169">
        <v>290706161.86000001</v>
      </c>
      <c r="U17" s="169">
        <v>98.92</v>
      </c>
      <c r="V17" s="118">
        <f t="shared" si="8"/>
        <v>3.9640875621711896E-2</v>
      </c>
      <c r="W17" s="118">
        <f t="shared" si="9"/>
        <v>3.9075630252100826E-2</v>
      </c>
      <c r="X17" s="169">
        <v>292348904.80000001</v>
      </c>
      <c r="Y17" s="169">
        <v>99.48</v>
      </c>
      <c r="Z17" s="118">
        <f t="shared" si="10"/>
        <v>5.6508707262666125E-3</v>
      </c>
      <c r="AA17" s="118">
        <f t="shared" si="11"/>
        <v>5.6611403154064122E-3</v>
      </c>
      <c r="AB17" s="169">
        <v>291171729.10000002</v>
      </c>
      <c r="AC17" s="169">
        <v>99.09</v>
      </c>
      <c r="AD17" s="118">
        <f t="shared" si="12"/>
        <v>-4.0266123138217686E-3</v>
      </c>
      <c r="AE17" s="118">
        <f t="shared" si="13"/>
        <v>-3.9203860072376416E-3</v>
      </c>
      <c r="AF17" s="169">
        <v>292125598.99000001</v>
      </c>
      <c r="AG17" s="169">
        <v>99.42</v>
      </c>
      <c r="AH17" s="118">
        <f t="shared" si="14"/>
        <v>3.27597013950619E-3</v>
      </c>
      <c r="AI17" s="118">
        <f t="shared" si="15"/>
        <v>3.3303057826218414E-3</v>
      </c>
      <c r="AJ17" s="119">
        <f t="shared" si="16"/>
        <v>1.0418245153785409E-2</v>
      </c>
      <c r="AK17" s="119">
        <f t="shared" si="17"/>
        <v>1.032902349307868E-2</v>
      </c>
      <c r="AL17" s="120">
        <f t="shared" si="18"/>
        <v>0.10742720865460818</v>
      </c>
      <c r="AM17" s="120">
        <f t="shared" si="19"/>
        <v>0.10688042752171019</v>
      </c>
      <c r="AN17" s="121">
        <f t="shared" si="20"/>
        <v>2.3128257552106894E-2</v>
      </c>
      <c r="AO17" s="207">
        <f t="shared" si="21"/>
        <v>2.0863491612971158E-2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9970758415.5799999</v>
      </c>
      <c r="C18" s="175"/>
      <c r="D18" s="174">
        <f>SUM(D5:D17)</f>
        <v>9808080485.0300007</v>
      </c>
      <c r="E18" s="175"/>
      <c r="F18" s="118">
        <f>((D18-B18)/B18)</f>
        <v>-1.6315502168401122E-2</v>
      </c>
      <c r="G18" s="118"/>
      <c r="H18" s="174">
        <f>SUM(H5:H17)</f>
        <v>9985797801.4400005</v>
      </c>
      <c r="I18" s="175"/>
      <c r="J18" s="118">
        <f>((H18-D18)/D18)</f>
        <v>1.8119479818833915E-2</v>
      </c>
      <c r="K18" s="118"/>
      <c r="L18" s="174">
        <f>SUM(L5:L17)</f>
        <v>10408759359.720003</v>
      </c>
      <c r="M18" s="175"/>
      <c r="N18" s="118">
        <f>((L18-H18)/H18)</f>
        <v>4.235631110205431E-2</v>
      </c>
      <c r="O18" s="118"/>
      <c r="P18" s="174">
        <f>SUM(P5:P17)</f>
        <v>10415241677.380001</v>
      </c>
      <c r="Q18" s="175"/>
      <c r="R18" s="118">
        <f>((P18-L18)/L18)</f>
        <v>6.2277524496178913E-4</v>
      </c>
      <c r="S18" s="118"/>
      <c r="T18" s="174">
        <f>SUM(T5:T17)</f>
        <v>10849529404.829998</v>
      </c>
      <c r="U18" s="175"/>
      <c r="V18" s="118">
        <f>((T18-P18)/P18)</f>
        <v>4.1697325986509791E-2</v>
      </c>
      <c r="W18" s="118"/>
      <c r="X18" s="174">
        <f>SUM(X5:X17)</f>
        <v>10969538984.709999</v>
      </c>
      <c r="Y18" s="175"/>
      <c r="Z18" s="118">
        <f>((X18-T18)/T18)</f>
        <v>1.1061270530920462E-2</v>
      </c>
      <c r="AA18" s="118"/>
      <c r="AB18" s="174">
        <f>SUM(AB5:AB17)</f>
        <v>10920789015.190001</v>
      </c>
      <c r="AC18" s="175"/>
      <c r="AD18" s="118">
        <f>((AB18-X18)/X18)</f>
        <v>-4.4441219989234896E-3</v>
      </c>
      <c r="AE18" s="118"/>
      <c r="AF18" s="174">
        <f>SUM(AF5:AF17)</f>
        <v>10925603937.280003</v>
      </c>
      <c r="AG18" s="175"/>
      <c r="AH18" s="118">
        <f>((AF18-AB18)/AB18)</f>
        <v>4.4089507482516723E-4</v>
      </c>
      <c r="AI18" s="118"/>
      <c r="AJ18" s="119">
        <f t="shared" si="16"/>
        <v>1.1692304198847602E-2</v>
      </c>
      <c r="AK18" s="119"/>
      <c r="AL18" s="120">
        <f t="shared" si="18"/>
        <v>0.11393905810170191</v>
      </c>
      <c r="AM18" s="120"/>
      <c r="AN18" s="121">
        <f t="shared" si="20"/>
        <v>2.1301373491117753E-2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337886423043.5</v>
      </c>
      <c r="C20" s="177">
        <v>100</v>
      </c>
      <c r="D20" s="177">
        <v>332739410613.71002</v>
      </c>
      <c r="E20" s="177">
        <v>100</v>
      </c>
      <c r="F20" s="118">
        <f t="shared" ref="F20:F42" si="22">((D20-B20)/B20)</f>
        <v>-1.5232966105676711E-2</v>
      </c>
      <c r="G20" s="118">
        <f t="shared" ref="G20:G42" si="23">((E20-C20)/C20)</f>
        <v>0</v>
      </c>
      <c r="H20" s="177">
        <v>332381807257.06</v>
      </c>
      <c r="I20" s="177">
        <v>100</v>
      </c>
      <c r="J20" s="118">
        <f t="shared" ref="J20:J42" si="24">((H20-D20)/D20)</f>
        <v>-1.074724980700227E-3</v>
      </c>
      <c r="K20" s="118">
        <f t="shared" ref="K20:K42" si="25">((I20-E20)/E20)</f>
        <v>0</v>
      </c>
      <c r="L20" s="177">
        <v>343288542800.59003</v>
      </c>
      <c r="M20" s="177">
        <v>100</v>
      </c>
      <c r="N20" s="118">
        <f t="shared" ref="N20:N42" si="26">((L20-H20)/H20)</f>
        <v>3.2813876407786949E-2</v>
      </c>
      <c r="O20" s="118">
        <f t="shared" ref="O20:O42" si="27">((M20-I20)/I20)</f>
        <v>0</v>
      </c>
      <c r="P20" s="177">
        <v>341425627436.96002</v>
      </c>
      <c r="Q20" s="177">
        <v>100</v>
      </c>
      <c r="R20" s="118">
        <f t="shared" ref="R20:R42" si="28">((P20-L20)/L20)</f>
        <v>-5.4266750309582513E-3</v>
      </c>
      <c r="S20" s="118">
        <f t="shared" ref="S20:S42" si="29">((Q20-M20)/M20)</f>
        <v>0</v>
      </c>
      <c r="T20" s="177">
        <v>340585319302.59003</v>
      </c>
      <c r="U20" s="177">
        <v>100</v>
      </c>
      <c r="V20" s="118">
        <f t="shared" ref="V20:V42" si="30">((T20-P20)/P20)</f>
        <v>-2.4611747532781426E-3</v>
      </c>
      <c r="W20" s="118">
        <f t="shared" ref="W20:W42" si="31">((U20-Q20)/Q20)</f>
        <v>0</v>
      </c>
      <c r="X20" s="177">
        <v>340597891934.76001</v>
      </c>
      <c r="Y20" s="177">
        <v>100</v>
      </c>
      <c r="Z20" s="118">
        <f t="shared" ref="Z20:Z42" si="32">((X20-T20)/T20)</f>
        <v>3.6914780107749936E-5</v>
      </c>
      <c r="AA20" s="118">
        <f t="shared" ref="AA20:AA42" si="33">((Y20-U20)/U20)</f>
        <v>0</v>
      </c>
      <c r="AB20" s="177">
        <v>336454129722.45001</v>
      </c>
      <c r="AC20" s="177">
        <v>100</v>
      </c>
      <c r="AD20" s="118">
        <f t="shared" ref="AD20:AD42" si="34">((AB20-X20)/X20)</f>
        <v>-1.2166141689167343E-2</v>
      </c>
      <c r="AE20" s="118">
        <f t="shared" ref="AE20:AE42" si="35">((AC20-Y20)/Y20)</f>
        <v>0</v>
      </c>
      <c r="AF20" s="177">
        <v>334441192909.90002</v>
      </c>
      <c r="AG20" s="177">
        <v>100</v>
      </c>
      <c r="AH20" s="118">
        <f t="shared" ref="AH20:AH42" si="36">((AF20-AB20)/AB20)</f>
        <v>-5.9827971623071267E-3</v>
      </c>
      <c r="AI20" s="118">
        <f t="shared" ref="AI20:AI42" si="37">((AG20-AC20)/AC20)</f>
        <v>0</v>
      </c>
      <c r="AJ20" s="119">
        <f t="shared" si="16"/>
        <v>-1.1867110667741383E-3</v>
      </c>
      <c r="AK20" s="119">
        <f t="shared" si="17"/>
        <v>0</v>
      </c>
      <c r="AL20" s="120">
        <f t="shared" si="18"/>
        <v>5.1144596699597656E-3</v>
      </c>
      <c r="AM20" s="120">
        <f t="shared" si="19"/>
        <v>0</v>
      </c>
      <c r="AN20" s="121">
        <f t="shared" si="20"/>
        <v>1.4726064943606992E-2</v>
      </c>
      <c r="AO20" s="207">
        <f t="shared" si="21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231073253831.28</v>
      </c>
      <c r="C21" s="177">
        <v>100</v>
      </c>
      <c r="D21" s="177">
        <v>238451079524.17999</v>
      </c>
      <c r="E21" s="177">
        <v>100</v>
      </c>
      <c r="F21" s="118">
        <f t="shared" si="22"/>
        <v>3.1928514315581386E-2</v>
      </c>
      <c r="G21" s="118">
        <f t="shared" si="23"/>
        <v>0</v>
      </c>
      <c r="H21" s="177">
        <v>237322698083.84</v>
      </c>
      <c r="I21" s="177">
        <v>100</v>
      </c>
      <c r="J21" s="118">
        <f t="shared" si="24"/>
        <v>-4.7321297206606838E-3</v>
      </c>
      <c r="K21" s="118">
        <f t="shared" si="25"/>
        <v>0</v>
      </c>
      <c r="L21" s="177">
        <v>237123836537.81</v>
      </c>
      <c r="M21" s="177">
        <v>100</v>
      </c>
      <c r="N21" s="118">
        <f t="shared" si="26"/>
        <v>-8.3793732178009419E-4</v>
      </c>
      <c r="O21" s="118">
        <f t="shared" si="27"/>
        <v>0</v>
      </c>
      <c r="P21" s="177">
        <v>238721717736.23999</v>
      </c>
      <c r="Q21" s="177">
        <v>100</v>
      </c>
      <c r="R21" s="118">
        <f t="shared" si="28"/>
        <v>6.7385937312768067E-3</v>
      </c>
      <c r="S21" s="118">
        <f t="shared" si="29"/>
        <v>0</v>
      </c>
      <c r="T21" s="177">
        <v>235739543549.20999</v>
      </c>
      <c r="U21" s="177">
        <v>100</v>
      </c>
      <c r="V21" s="118">
        <f t="shared" si="30"/>
        <v>-1.2492261765328607E-2</v>
      </c>
      <c r="W21" s="118">
        <f t="shared" si="31"/>
        <v>0</v>
      </c>
      <c r="X21" s="177">
        <v>235916254304.48001</v>
      </c>
      <c r="Y21" s="177">
        <v>100</v>
      </c>
      <c r="Z21" s="118">
        <f t="shared" si="32"/>
        <v>7.4960166889918335E-4</v>
      </c>
      <c r="AA21" s="118">
        <f t="shared" si="33"/>
        <v>0</v>
      </c>
      <c r="AB21" s="177">
        <v>235916254304.48001</v>
      </c>
      <c r="AC21" s="177">
        <v>100</v>
      </c>
      <c r="AD21" s="118">
        <f t="shared" si="34"/>
        <v>0</v>
      </c>
      <c r="AE21" s="118">
        <f t="shared" si="35"/>
        <v>0</v>
      </c>
      <c r="AF21" s="177">
        <v>228259992659.17999</v>
      </c>
      <c r="AG21" s="177">
        <v>100</v>
      </c>
      <c r="AH21" s="118">
        <f t="shared" si="36"/>
        <v>-3.2453302837788515E-2</v>
      </c>
      <c r="AI21" s="118">
        <f t="shared" si="37"/>
        <v>0</v>
      </c>
      <c r="AJ21" s="119">
        <f t="shared" si="16"/>
        <v>-1.3873652412250657E-3</v>
      </c>
      <c r="AK21" s="119">
        <f t="shared" si="17"/>
        <v>0</v>
      </c>
      <c r="AL21" s="120">
        <f t="shared" si="18"/>
        <v>-4.2738690407004759E-2</v>
      </c>
      <c r="AM21" s="120">
        <f t="shared" si="19"/>
        <v>0</v>
      </c>
      <c r="AN21" s="121">
        <f t="shared" si="20"/>
        <v>1.8056937629067054E-2</v>
      </c>
      <c r="AO21" s="207">
        <f t="shared" si="21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16530110986.610001</v>
      </c>
      <c r="C22" s="177">
        <v>1</v>
      </c>
      <c r="D22" s="177">
        <v>16434163864.530001</v>
      </c>
      <c r="E22" s="177">
        <v>1</v>
      </c>
      <c r="F22" s="118">
        <f t="shared" si="22"/>
        <v>-5.8043846261964386E-3</v>
      </c>
      <c r="G22" s="118">
        <f t="shared" si="23"/>
        <v>0</v>
      </c>
      <c r="H22" s="177">
        <v>17115872746.51</v>
      </c>
      <c r="I22" s="177">
        <v>1</v>
      </c>
      <c r="J22" s="118">
        <f t="shared" si="24"/>
        <v>4.1481202670209327E-2</v>
      </c>
      <c r="K22" s="118">
        <f t="shared" si="25"/>
        <v>0</v>
      </c>
      <c r="L22" s="177">
        <v>17270021645.029999</v>
      </c>
      <c r="M22" s="177">
        <v>1</v>
      </c>
      <c r="N22" s="118">
        <f t="shared" si="26"/>
        <v>9.0061956409105796E-3</v>
      </c>
      <c r="O22" s="118">
        <f t="shared" si="27"/>
        <v>0</v>
      </c>
      <c r="P22" s="177">
        <v>18051957760.490002</v>
      </c>
      <c r="Q22" s="177">
        <v>1</v>
      </c>
      <c r="R22" s="118">
        <f t="shared" si="28"/>
        <v>4.5277077905981088E-2</v>
      </c>
      <c r="S22" s="118">
        <f t="shared" si="29"/>
        <v>0</v>
      </c>
      <c r="T22" s="177">
        <v>18170203629.82</v>
      </c>
      <c r="U22" s="177">
        <v>1</v>
      </c>
      <c r="V22" s="118">
        <f t="shared" si="30"/>
        <v>6.5503072242280918E-3</v>
      </c>
      <c r="W22" s="118">
        <f t="shared" si="31"/>
        <v>0</v>
      </c>
      <c r="X22" s="177">
        <v>17918710987</v>
      </c>
      <c r="Y22" s="177">
        <v>1</v>
      </c>
      <c r="Z22" s="118">
        <f t="shared" si="32"/>
        <v>-1.3840936950605384E-2</v>
      </c>
      <c r="AA22" s="118">
        <f t="shared" si="33"/>
        <v>0</v>
      </c>
      <c r="AB22" s="177">
        <v>17744786826.790001</v>
      </c>
      <c r="AC22" s="177">
        <v>1</v>
      </c>
      <c r="AD22" s="118">
        <f t="shared" si="34"/>
        <v>-9.7062874855329065E-3</v>
      </c>
      <c r="AE22" s="118">
        <f t="shared" si="35"/>
        <v>0</v>
      </c>
      <c r="AF22" s="177">
        <v>18742139800.029999</v>
      </c>
      <c r="AG22" s="177">
        <v>1</v>
      </c>
      <c r="AH22" s="118">
        <f t="shared" si="36"/>
        <v>5.6205407423337142E-2</v>
      </c>
      <c r="AI22" s="118">
        <f t="shared" si="37"/>
        <v>0</v>
      </c>
      <c r="AJ22" s="119">
        <f t="shared" si="16"/>
        <v>1.6146072725291435E-2</v>
      </c>
      <c r="AK22" s="119">
        <f t="shared" si="17"/>
        <v>0</v>
      </c>
      <c r="AL22" s="120">
        <f t="shared" si="18"/>
        <v>0.14043768545361304</v>
      </c>
      <c r="AM22" s="120">
        <f t="shared" si="19"/>
        <v>0</v>
      </c>
      <c r="AN22" s="121">
        <f t="shared" si="20"/>
        <v>2.7484226605342683E-2</v>
      </c>
      <c r="AO22" s="207">
        <f t="shared" si="21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927020079.30999994</v>
      </c>
      <c r="C23" s="177">
        <v>100</v>
      </c>
      <c r="D23" s="177">
        <v>927020079.30999994</v>
      </c>
      <c r="E23" s="177">
        <v>100</v>
      </c>
      <c r="F23" s="118">
        <f t="shared" si="22"/>
        <v>0</v>
      </c>
      <c r="G23" s="118">
        <f t="shared" si="23"/>
        <v>0</v>
      </c>
      <c r="H23" s="177">
        <v>1643058841.9200001</v>
      </c>
      <c r="I23" s="177">
        <v>100</v>
      </c>
      <c r="J23" s="118">
        <f t="shared" si="24"/>
        <v>0.77240911884342622</v>
      </c>
      <c r="K23" s="118">
        <f t="shared" si="25"/>
        <v>0</v>
      </c>
      <c r="L23" s="177">
        <v>1642994479.9200001</v>
      </c>
      <c r="M23" s="177">
        <v>100</v>
      </c>
      <c r="N23" s="118">
        <f t="shared" si="26"/>
        <v>-3.9172060280439891E-5</v>
      </c>
      <c r="O23" s="118">
        <f t="shared" si="27"/>
        <v>0</v>
      </c>
      <c r="P23" s="177">
        <v>1625050841.9200001</v>
      </c>
      <c r="Q23" s="177">
        <v>100</v>
      </c>
      <c r="R23" s="118">
        <f t="shared" si="28"/>
        <v>-1.0921301452500134E-2</v>
      </c>
      <c r="S23" s="118">
        <f t="shared" si="29"/>
        <v>0</v>
      </c>
      <c r="T23" s="177">
        <v>1582616776.71</v>
      </c>
      <c r="U23" s="177">
        <v>100</v>
      </c>
      <c r="V23" s="118">
        <f t="shared" si="30"/>
        <v>-2.6112453909358384E-2</v>
      </c>
      <c r="W23" s="118">
        <f t="shared" si="31"/>
        <v>0</v>
      </c>
      <c r="X23" s="177">
        <v>1578857184.3199999</v>
      </c>
      <c r="Y23" s="177">
        <v>100</v>
      </c>
      <c r="Z23" s="118">
        <f t="shared" si="32"/>
        <v>-2.3755544900867782E-3</v>
      </c>
      <c r="AA23" s="118">
        <f t="shared" si="33"/>
        <v>0</v>
      </c>
      <c r="AB23" s="177">
        <v>873390676.32000005</v>
      </c>
      <c r="AC23" s="177">
        <v>100</v>
      </c>
      <c r="AD23" s="118">
        <f t="shared" si="34"/>
        <v>-0.44682097596043063</v>
      </c>
      <c r="AE23" s="118">
        <f t="shared" si="35"/>
        <v>0</v>
      </c>
      <c r="AF23" s="177">
        <v>857228815.59000003</v>
      </c>
      <c r="AG23" s="177">
        <v>100</v>
      </c>
      <c r="AH23" s="118">
        <f t="shared" si="36"/>
        <v>-1.8504732381730286E-2</v>
      </c>
      <c r="AI23" s="118">
        <f t="shared" si="37"/>
        <v>0</v>
      </c>
      <c r="AJ23" s="119">
        <f t="shared" si="16"/>
        <v>3.3454366073629949E-2</v>
      </c>
      <c r="AK23" s="119">
        <f t="shared" si="17"/>
        <v>0</v>
      </c>
      <c r="AL23" s="120">
        <f t="shared" si="18"/>
        <v>-7.5285600902999836E-2</v>
      </c>
      <c r="AM23" s="120">
        <f t="shared" si="19"/>
        <v>0</v>
      </c>
      <c r="AN23" s="121">
        <f t="shared" si="20"/>
        <v>0.33561467691903807</v>
      </c>
      <c r="AO23" s="207">
        <f t="shared" si="21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91596744007.889999</v>
      </c>
      <c r="C24" s="173">
        <v>1</v>
      </c>
      <c r="D24" s="177">
        <v>90271691744.369995</v>
      </c>
      <c r="E24" s="173">
        <v>1</v>
      </c>
      <c r="F24" s="118">
        <f t="shared" si="22"/>
        <v>-1.4466150275012683E-2</v>
      </c>
      <c r="G24" s="118">
        <f t="shared" si="23"/>
        <v>0</v>
      </c>
      <c r="H24" s="177">
        <v>90751345397.149994</v>
      </c>
      <c r="I24" s="173">
        <v>1</v>
      </c>
      <c r="J24" s="118">
        <f t="shared" si="24"/>
        <v>5.3134448187619511E-3</v>
      </c>
      <c r="K24" s="118">
        <f t="shared" si="25"/>
        <v>0</v>
      </c>
      <c r="L24" s="177">
        <v>90880816391.949997</v>
      </c>
      <c r="M24" s="173">
        <v>1</v>
      </c>
      <c r="N24" s="118">
        <f t="shared" si="26"/>
        <v>1.426656478021416E-3</v>
      </c>
      <c r="O24" s="118">
        <f t="shared" si="27"/>
        <v>0</v>
      </c>
      <c r="P24" s="177">
        <v>92155274045.029999</v>
      </c>
      <c r="Q24" s="173">
        <v>1</v>
      </c>
      <c r="R24" s="118">
        <f t="shared" si="28"/>
        <v>1.4023395736054262E-2</v>
      </c>
      <c r="S24" s="118">
        <f t="shared" si="29"/>
        <v>0</v>
      </c>
      <c r="T24" s="177">
        <v>92769937094.130005</v>
      </c>
      <c r="U24" s="173">
        <v>1</v>
      </c>
      <c r="V24" s="118">
        <f t="shared" si="30"/>
        <v>6.6698629619359844E-3</v>
      </c>
      <c r="W24" s="118">
        <f t="shared" si="31"/>
        <v>0</v>
      </c>
      <c r="X24" s="177">
        <v>93038170004.690002</v>
      </c>
      <c r="Y24" s="173">
        <v>1</v>
      </c>
      <c r="Z24" s="118">
        <f t="shared" si="32"/>
        <v>2.8913775190753032E-3</v>
      </c>
      <c r="AA24" s="118">
        <f t="shared" si="33"/>
        <v>0</v>
      </c>
      <c r="AB24" s="177">
        <v>92676070679</v>
      </c>
      <c r="AC24" s="173">
        <v>1</v>
      </c>
      <c r="AD24" s="118">
        <f t="shared" si="34"/>
        <v>-3.8919437653572638E-3</v>
      </c>
      <c r="AE24" s="118">
        <f t="shared" si="35"/>
        <v>0</v>
      </c>
      <c r="AF24" s="177">
        <v>92984382107.149994</v>
      </c>
      <c r="AG24" s="173">
        <v>1</v>
      </c>
      <c r="AH24" s="118">
        <f t="shared" si="36"/>
        <v>3.3267641354572009E-3</v>
      </c>
      <c r="AI24" s="118">
        <f t="shared" si="37"/>
        <v>0</v>
      </c>
      <c r="AJ24" s="119">
        <f t="shared" si="16"/>
        <v>1.9116759511170211E-3</v>
      </c>
      <c r="AK24" s="119">
        <f t="shared" si="17"/>
        <v>0</v>
      </c>
      <c r="AL24" s="120">
        <f t="shared" si="18"/>
        <v>3.0050288305903849E-2</v>
      </c>
      <c r="AM24" s="120">
        <f t="shared" si="19"/>
        <v>0</v>
      </c>
      <c r="AN24" s="121">
        <f t="shared" si="20"/>
        <v>8.3325425594506682E-3</v>
      </c>
      <c r="AO24" s="207">
        <f t="shared" si="21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947427869.61000001</v>
      </c>
      <c r="C25" s="173">
        <v>10</v>
      </c>
      <c r="D25" s="177">
        <v>771515460.54999995</v>
      </c>
      <c r="E25" s="173">
        <v>10</v>
      </c>
      <c r="F25" s="118">
        <f t="shared" si="22"/>
        <v>-0.18567366941866803</v>
      </c>
      <c r="G25" s="118">
        <f t="shared" si="23"/>
        <v>0</v>
      </c>
      <c r="H25" s="177">
        <v>931567226.99000001</v>
      </c>
      <c r="I25" s="173">
        <v>10</v>
      </c>
      <c r="J25" s="118">
        <f t="shared" si="24"/>
        <v>0.2074511459898703</v>
      </c>
      <c r="K25" s="118">
        <f t="shared" si="25"/>
        <v>0</v>
      </c>
      <c r="L25" s="177">
        <v>918010755.63999999</v>
      </c>
      <c r="M25" s="173">
        <v>10</v>
      </c>
      <c r="N25" s="118">
        <f t="shared" si="26"/>
        <v>-1.4552327472706966E-2</v>
      </c>
      <c r="O25" s="118">
        <f t="shared" si="27"/>
        <v>0</v>
      </c>
      <c r="P25" s="177">
        <v>904948965.46000004</v>
      </c>
      <c r="Q25" s="173">
        <v>10</v>
      </c>
      <c r="R25" s="118">
        <f t="shared" si="28"/>
        <v>-1.4228362902887554E-2</v>
      </c>
      <c r="S25" s="118">
        <f t="shared" si="29"/>
        <v>0</v>
      </c>
      <c r="T25" s="177">
        <v>906420214.21000004</v>
      </c>
      <c r="U25" s="173">
        <v>10</v>
      </c>
      <c r="V25" s="118">
        <f t="shared" si="30"/>
        <v>1.625780907161036E-3</v>
      </c>
      <c r="W25" s="118">
        <f t="shared" si="31"/>
        <v>0</v>
      </c>
      <c r="X25" s="177">
        <v>1010680013.84</v>
      </c>
      <c r="Y25" s="173">
        <v>10</v>
      </c>
      <c r="Z25" s="118">
        <f t="shared" si="32"/>
        <v>0.11502369209723406</v>
      </c>
      <c r="AA25" s="118">
        <f t="shared" si="33"/>
        <v>0</v>
      </c>
      <c r="AB25" s="177">
        <v>1241536833.9200001</v>
      </c>
      <c r="AC25" s="173">
        <v>10</v>
      </c>
      <c r="AD25" s="118">
        <f t="shared" si="34"/>
        <v>0.22841731994172668</v>
      </c>
      <c r="AE25" s="118">
        <f t="shared" si="35"/>
        <v>0</v>
      </c>
      <c r="AF25" s="177">
        <v>1152839388.98</v>
      </c>
      <c r="AG25" s="173">
        <v>10</v>
      </c>
      <c r="AH25" s="118">
        <f t="shared" si="36"/>
        <v>-7.1441654018390074E-2</v>
      </c>
      <c r="AI25" s="118">
        <f t="shared" si="37"/>
        <v>0</v>
      </c>
      <c r="AJ25" s="119">
        <f t="shared" si="16"/>
        <v>3.3327740640417429E-2</v>
      </c>
      <c r="AK25" s="119">
        <f t="shared" si="17"/>
        <v>0</v>
      </c>
      <c r="AL25" s="120">
        <f t="shared" si="18"/>
        <v>0.49425312638344393</v>
      </c>
      <c r="AM25" s="120">
        <f t="shared" si="19"/>
        <v>0</v>
      </c>
      <c r="AN25" s="121">
        <f t="shared" si="20"/>
        <v>0.14119412905115264</v>
      </c>
      <c r="AO25" s="207">
        <f t="shared" si="21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33499316272.299999</v>
      </c>
      <c r="C26" s="173">
        <v>1</v>
      </c>
      <c r="D26" s="177">
        <v>33828271089.209999</v>
      </c>
      <c r="E26" s="173">
        <v>1</v>
      </c>
      <c r="F26" s="118">
        <f t="shared" si="22"/>
        <v>9.8197471923332016E-3</v>
      </c>
      <c r="G26" s="118">
        <f t="shared" si="23"/>
        <v>0</v>
      </c>
      <c r="H26" s="177">
        <v>33657745588.93</v>
      </c>
      <c r="I26" s="173">
        <v>1</v>
      </c>
      <c r="J26" s="118">
        <f t="shared" si="24"/>
        <v>-5.0409168068417864E-3</v>
      </c>
      <c r="K26" s="118">
        <f t="shared" si="25"/>
        <v>0</v>
      </c>
      <c r="L26" s="177">
        <v>33707159662.110001</v>
      </c>
      <c r="M26" s="173">
        <v>1</v>
      </c>
      <c r="N26" s="118">
        <f t="shared" si="26"/>
        <v>1.4681337776898684E-3</v>
      </c>
      <c r="O26" s="118">
        <f t="shared" si="27"/>
        <v>0</v>
      </c>
      <c r="P26" s="177">
        <v>35050454440.440002</v>
      </c>
      <c r="Q26" s="173">
        <v>1</v>
      </c>
      <c r="R26" s="118">
        <f t="shared" si="28"/>
        <v>3.9851912525278442E-2</v>
      </c>
      <c r="S26" s="118">
        <f t="shared" si="29"/>
        <v>0</v>
      </c>
      <c r="T26" s="177">
        <v>34472684752.790001</v>
      </c>
      <c r="U26" s="173">
        <v>1</v>
      </c>
      <c r="V26" s="118">
        <f t="shared" si="30"/>
        <v>-1.6483942843930458E-2</v>
      </c>
      <c r="W26" s="118">
        <f t="shared" si="31"/>
        <v>0</v>
      </c>
      <c r="X26" s="177">
        <v>35045902822.93</v>
      </c>
      <c r="Y26" s="173">
        <v>1</v>
      </c>
      <c r="Z26" s="118">
        <f t="shared" si="32"/>
        <v>1.6628181827166993E-2</v>
      </c>
      <c r="AA26" s="118">
        <f t="shared" si="33"/>
        <v>0</v>
      </c>
      <c r="AB26" s="177">
        <v>35103225189.910004</v>
      </c>
      <c r="AC26" s="173">
        <v>1</v>
      </c>
      <c r="AD26" s="118">
        <f t="shared" si="34"/>
        <v>1.6356367610109962E-3</v>
      </c>
      <c r="AE26" s="118">
        <f t="shared" si="35"/>
        <v>0</v>
      </c>
      <c r="AF26" s="177">
        <v>34974039507.980003</v>
      </c>
      <c r="AG26" s="173">
        <v>1</v>
      </c>
      <c r="AH26" s="118">
        <f t="shared" si="36"/>
        <v>-3.680165603903916E-3</v>
      </c>
      <c r="AI26" s="118">
        <f t="shared" si="37"/>
        <v>0</v>
      </c>
      <c r="AJ26" s="119">
        <f t="shared" si="16"/>
        <v>5.5248233536004162E-3</v>
      </c>
      <c r="AK26" s="119">
        <f t="shared" si="17"/>
        <v>0</v>
      </c>
      <c r="AL26" s="120">
        <f t="shared" si="18"/>
        <v>3.38701441687176E-2</v>
      </c>
      <c r="AM26" s="120">
        <f t="shared" si="19"/>
        <v>0</v>
      </c>
      <c r="AN26" s="121">
        <f t="shared" si="20"/>
        <v>1.7039512779017003E-2</v>
      </c>
      <c r="AO26" s="207">
        <f t="shared" si="21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6639628254.79</v>
      </c>
      <c r="C27" s="173">
        <v>100</v>
      </c>
      <c r="D27" s="177">
        <v>6667034082.21</v>
      </c>
      <c r="E27" s="173">
        <v>100</v>
      </c>
      <c r="F27" s="118">
        <f t="shared" si="22"/>
        <v>4.1276147350913514E-3</v>
      </c>
      <c r="G27" s="118">
        <f t="shared" si="23"/>
        <v>0</v>
      </c>
      <c r="H27" s="177">
        <v>6640706937.1999998</v>
      </c>
      <c r="I27" s="173">
        <v>100</v>
      </c>
      <c r="J27" s="118">
        <f t="shared" si="24"/>
        <v>-3.9488541209426759E-3</v>
      </c>
      <c r="K27" s="118">
        <f t="shared" si="25"/>
        <v>0</v>
      </c>
      <c r="L27" s="177">
        <v>6632503412.6700001</v>
      </c>
      <c r="M27" s="173">
        <v>100</v>
      </c>
      <c r="N27" s="118">
        <f t="shared" si="26"/>
        <v>-1.2353390395900654E-3</v>
      </c>
      <c r="O27" s="118">
        <f t="shared" si="27"/>
        <v>0</v>
      </c>
      <c r="P27" s="177">
        <v>6190318121.54</v>
      </c>
      <c r="Q27" s="173">
        <v>100</v>
      </c>
      <c r="R27" s="118">
        <f t="shared" si="28"/>
        <v>-6.666944042355083E-2</v>
      </c>
      <c r="S27" s="118">
        <f t="shared" si="29"/>
        <v>0</v>
      </c>
      <c r="T27" s="177">
        <v>6203888517.1199999</v>
      </c>
      <c r="U27" s="173">
        <v>100</v>
      </c>
      <c r="V27" s="118">
        <f t="shared" si="30"/>
        <v>2.1921968004810616E-3</v>
      </c>
      <c r="W27" s="118">
        <f t="shared" si="31"/>
        <v>0</v>
      </c>
      <c r="X27" s="177">
        <v>6235704458.8800001</v>
      </c>
      <c r="Y27" s="173">
        <v>100</v>
      </c>
      <c r="Z27" s="118">
        <f t="shared" si="32"/>
        <v>5.1283870869378526E-3</v>
      </c>
      <c r="AA27" s="118">
        <f t="shared" si="33"/>
        <v>0</v>
      </c>
      <c r="AB27" s="177">
        <v>6191183145.4700003</v>
      </c>
      <c r="AC27" s="173">
        <v>100</v>
      </c>
      <c r="AD27" s="118">
        <f t="shared" si="34"/>
        <v>-7.1397407788624341E-3</v>
      </c>
      <c r="AE27" s="118">
        <f t="shared" si="35"/>
        <v>0</v>
      </c>
      <c r="AF27" s="177">
        <v>6366041959.2700005</v>
      </c>
      <c r="AG27" s="173">
        <v>100</v>
      </c>
      <c r="AH27" s="118">
        <f t="shared" si="36"/>
        <v>2.8243198382516252E-2</v>
      </c>
      <c r="AI27" s="118">
        <f t="shared" si="37"/>
        <v>0</v>
      </c>
      <c r="AJ27" s="119">
        <f t="shared" si="16"/>
        <v>-4.9127471697399359E-3</v>
      </c>
      <c r="AK27" s="119">
        <f t="shared" si="17"/>
        <v>0</v>
      </c>
      <c r="AL27" s="120">
        <f t="shared" si="18"/>
        <v>-4.5146330321477253E-2</v>
      </c>
      <c r="AM27" s="120">
        <f t="shared" si="19"/>
        <v>0</v>
      </c>
      <c r="AN27" s="121">
        <f t="shared" si="20"/>
        <v>2.7165236601637673E-2</v>
      </c>
      <c r="AO27" s="207">
        <f t="shared" si="21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9641510766.7000008</v>
      </c>
      <c r="C28" s="173">
        <v>100</v>
      </c>
      <c r="D28" s="177">
        <v>9512753834.8400002</v>
      </c>
      <c r="E28" s="173">
        <v>100</v>
      </c>
      <c r="F28" s="118">
        <f t="shared" si="22"/>
        <v>-1.3354435313675457E-2</v>
      </c>
      <c r="G28" s="118">
        <f t="shared" si="23"/>
        <v>0</v>
      </c>
      <c r="H28" s="177">
        <v>9690552827.8799992</v>
      </c>
      <c r="I28" s="173">
        <v>100</v>
      </c>
      <c r="J28" s="118">
        <f t="shared" si="24"/>
        <v>1.8690591192302149E-2</v>
      </c>
      <c r="K28" s="118">
        <f t="shared" si="25"/>
        <v>0</v>
      </c>
      <c r="L28" s="177">
        <v>9641678386.5699997</v>
      </c>
      <c r="M28" s="173">
        <v>100</v>
      </c>
      <c r="N28" s="118">
        <f t="shared" si="26"/>
        <v>-5.0435142533237411E-3</v>
      </c>
      <c r="O28" s="118">
        <f t="shared" si="27"/>
        <v>0</v>
      </c>
      <c r="P28" s="177">
        <v>9727576178.9799995</v>
      </c>
      <c r="Q28" s="173">
        <v>100</v>
      </c>
      <c r="R28" s="118">
        <f t="shared" si="28"/>
        <v>8.9090082624668169E-3</v>
      </c>
      <c r="S28" s="118">
        <f t="shared" si="29"/>
        <v>0</v>
      </c>
      <c r="T28" s="177">
        <v>9986550730.1700001</v>
      </c>
      <c r="U28" s="173">
        <v>100</v>
      </c>
      <c r="V28" s="118">
        <f t="shared" si="30"/>
        <v>2.662272146987758E-2</v>
      </c>
      <c r="W28" s="118">
        <f t="shared" si="31"/>
        <v>0</v>
      </c>
      <c r="X28" s="177">
        <v>9986550730.1700001</v>
      </c>
      <c r="Y28" s="173">
        <v>100</v>
      </c>
      <c r="Z28" s="118">
        <f t="shared" si="32"/>
        <v>0</v>
      </c>
      <c r="AA28" s="118">
        <f t="shared" si="33"/>
        <v>0</v>
      </c>
      <c r="AB28" s="177">
        <v>9847240254.2600002</v>
      </c>
      <c r="AC28" s="173">
        <v>100</v>
      </c>
      <c r="AD28" s="118">
        <f t="shared" si="34"/>
        <v>-1.3949809065620034E-2</v>
      </c>
      <c r="AE28" s="118">
        <f t="shared" si="35"/>
        <v>0</v>
      </c>
      <c r="AF28" s="177">
        <v>9571083958.1100006</v>
      </c>
      <c r="AG28" s="173">
        <v>100</v>
      </c>
      <c r="AH28" s="118">
        <f t="shared" si="36"/>
        <v>-2.8044029496541636E-2</v>
      </c>
      <c r="AI28" s="118">
        <f t="shared" si="37"/>
        <v>0</v>
      </c>
      <c r="AJ28" s="119">
        <f t="shared" si="16"/>
        <v>-7.7118340056429001E-4</v>
      </c>
      <c r="AK28" s="119">
        <f t="shared" si="17"/>
        <v>0</v>
      </c>
      <c r="AL28" s="120">
        <f t="shared" si="18"/>
        <v>6.1317810050302369E-3</v>
      </c>
      <c r="AM28" s="120">
        <f t="shared" si="19"/>
        <v>0</v>
      </c>
      <c r="AN28" s="121">
        <f t="shared" si="20"/>
        <v>1.8195615158774114E-2</v>
      </c>
      <c r="AO28" s="207">
        <f t="shared" si="21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793541093.13</v>
      </c>
      <c r="C29" s="173">
        <v>10</v>
      </c>
      <c r="D29" s="177">
        <v>794537710.36000001</v>
      </c>
      <c r="E29" s="173">
        <v>10</v>
      </c>
      <c r="F29" s="118">
        <f t="shared" si="22"/>
        <v>1.25591130519658E-3</v>
      </c>
      <c r="G29" s="118">
        <f t="shared" si="23"/>
        <v>0</v>
      </c>
      <c r="H29" s="177">
        <v>745187028.78999996</v>
      </c>
      <c r="I29" s="173">
        <v>10</v>
      </c>
      <c r="J29" s="118">
        <f t="shared" si="24"/>
        <v>-6.2112447183456619E-2</v>
      </c>
      <c r="K29" s="118">
        <f t="shared" si="25"/>
        <v>0</v>
      </c>
      <c r="L29" s="177">
        <v>713474398.14999998</v>
      </c>
      <c r="M29" s="173">
        <v>10</v>
      </c>
      <c r="N29" s="118">
        <f t="shared" si="26"/>
        <v>-4.25566058114209E-2</v>
      </c>
      <c r="O29" s="118">
        <f t="shared" si="27"/>
        <v>0</v>
      </c>
      <c r="P29" s="177">
        <v>758649398.14999998</v>
      </c>
      <c r="Q29" s="173">
        <v>10</v>
      </c>
      <c r="R29" s="118">
        <f t="shared" si="28"/>
        <v>6.3316918052191223E-2</v>
      </c>
      <c r="S29" s="118">
        <f t="shared" si="29"/>
        <v>0</v>
      </c>
      <c r="T29" s="177">
        <v>756546718.53999996</v>
      </c>
      <c r="U29" s="173">
        <v>10</v>
      </c>
      <c r="V29" s="118">
        <f t="shared" si="30"/>
        <v>-2.7716091453146752E-3</v>
      </c>
      <c r="W29" s="118">
        <f t="shared" si="31"/>
        <v>0</v>
      </c>
      <c r="X29" s="177">
        <v>757297718.53999996</v>
      </c>
      <c r="Y29" s="173">
        <v>10</v>
      </c>
      <c r="Z29" s="118">
        <f t="shared" si="32"/>
        <v>9.9266837274675636E-4</v>
      </c>
      <c r="AA29" s="118">
        <f t="shared" si="33"/>
        <v>0</v>
      </c>
      <c r="AB29" s="177">
        <v>763329026.59000003</v>
      </c>
      <c r="AC29" s="173">
        <v>10</v>
      </c>
      <c r="AD29" s="118">
        <f t="shared" si="34"/>
        <v>7.9642495974078416E-3</v>
      </c>
      <c r="AE29" s="118">
        <f t="shared" si="35"/>
        <v>0</v>
      </c>
      <c r="AF29" s="177">
        <v>741647940.41999996</v>
      </c>
      <c r="AG29" s="173">
        <v>10</v>
      </c>
      <c r="AH29" s="118">
        <f t="shared" si="36"/>
        <v>-2.8403329907229428E-2</v>
      </c>
      <c r="AI29" s="118">
        <f t="shared" si="37"/>
        <v>0</v>
      </c>
      <c r="AJ29" s="119">
        <f t="shared" si="16"/>
        <v>-7.7892805899849029E-3</v>
      </c>
      <c r="AK29" s="119">
        <f t="shared" si="17"/>
        <v>0</v>
      </c>
      <c r="AL29" s="120">
        <f t="shared" si="18"/>
        <v>-6.6566720811824062E-2</v>
      </c>
      <c r="AM29" s="120">
        <f t="shared" si="19"/>
        <v>0</v>
      </c>
      <c r="AN29" s="121">
        <f t="shared" si="20"/>
        <v>3.7934328046706517E-2</v>
      </c>
      <c r="AO29" s="207">
        <f t="shared" si="21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2886531598</v>
      </c>
      <c r="C30" s="173">
        <v>100</v>
      </c>
      <c r="D30" s="172">
        <v>2883921598</v>
      </c>
      <c r="E30" s="173">
        <v>100</v>
      </c>
      <c r="F30" s="118">
        <f t="shared" si="22"/>
        <v>-9.0419935184787121E-4</v>
      </c>
      <c r="G30" s="118">
        <f t="shared" si="23"/>
        <v>0</v>
      </c>
      <c r="H30" s="172">
        <v>2887499248</v>
      </c>
      <c r="I30" s="173">
        <v>100</v>
      </c>
      <c r="J30" s="118">
        <f t="shared" si="24"/>
        <v>1.24055036811025E-3</v>
      </c>
      <c r="K30" s="118">
        <f t="shared" si="25"/>
        <v>0</v>
      </c>
      <c r="L30" s="172">
        <v>2783339029</v>
      </c>
      <c r="M30" s="173">
        <v>100</v>
      </c>
      <c r="N30" s="118">
        <f t="shared" si="26"/>
        <v>-3.6072812511430304E-2</v>
      </c>
      <c r="O30" s="118">
        <f t="shared" si="27"/>
        <v>0</v>
      </c>
      <c r="P30" s="172">
        <v>2803641888</v>
      </c>
      <c r="Q30" s="173">
        <v>100</v>
      </c>
      <c r="R30" s="118">
        <f t="shared" si="28"/>
        <v>7.2944254323536089E-3</v>
      </c>
      <c r="S30" s="118">
        <f t="shared" si="29"/>
        <v>0</v>
      </c>
      <c r="T30" s="172">
        <v>2779524892</v>
      </c>
      <c r="U30" s="173">
        <v>100</v>
      </c>
      <c r="V30" s="118">
        <f t="shared" si="30"/>
        <v>-8.6020244251679544E-3</v>
      </c>
      <c r="W30" s="118">
        <f t="shared" si="31"/>
        <v>0</v>
      </c>
      <c r="X30" s="172">
        <v>2763789792</v>
      </c>
      <c r="Y30" s="173">
        <v>100</v>
      </c>
      <c r="Z30" s="118">
        <f t="shared" si="32"/>
        <v>-5.661075403673701E-3</v>
      </c>
      <c r="AA30" s="118">
        <f t="shared" si="33"/>
        <v>0</v>
      </c>
      <c r="AB30" s="172">
        <v>2765017420</v>
      </c>
      <c r="AC30" s="173">
        <v>100</v>
      </c>
      <c r="AD30" s="118">
        <f t="shared" si="34"/>
        <v>4.4418284037138522E-4</v>
      </c>
      <c r="AE30" s="118">
        <f t="shared" si="35"/>
        <v>0</v>
      </c>
      <c r="AF30" s="172">
        <v>2752114859</v>
      </c>
      <c r="AG30" s="173">
        <v>100</v>
      </c>
      <c r="AH30" s="118">
        <f t="shared" si="36"/>
        <v>-4.6663579428732858E-3</v>
      </c>
      <c r="AI30" s="118">
        <f t="shared" si="37"/>
        <v>0</v>
      </c>
      <c r="AJ30" s="119">
        <f t="shared" si="16"/>
        <v>-5.8659138742697334E-3</v>
      </c>
      <c r="AK30" s="119">
        <f t="shared" si="17"/>
        <v>0</v>
      </c>
      <c r="AL30" s="120">
        <f t="shared" si="18"/>
        <v>-4.570399524432564E-2</v>
      </c>
      <c r="AM30" s="120">
        <f t="shared" si="19"/>
        <v>0</v>
      </c>
      <c r="AN30" s="121">
        <f t="shared" si="20"/>
        <v>1.314510346477692E-2</v>
      </c>
      <c r="AO30" s="207">
        <f t="shared" si="21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13210092034.190001</v>
      </c>
      <c r="C31" s="173">
        <v>100</v>
      </c>
      <c r="D31" s="172">
        <v>13131799934.83</v>
      </c>
      <c r="E31" s="173">
        <v>100</v>
      </c>
      <c r="F31" s="118">
        <f t="shared" si="22"/>
        <v>-5.9266884104491576E-3</v>
      </c>
      <c r="G31" s="118">
        <f t="shared" si="23"/>
        <v>0</v>
      </c>
      <c r="H31" s="172">
        <v>13320067116.209999</v>
      </c>
      <c r="I31" s="173">
        <v>100</v>
      </c>
      <c r="J31" s="118">
        <f t="shared" si="24"/>
        <v>1.4336738475633531E-2</v>
      </c>
      <c r="K31" s="118">
        <f t="shared" si="25"/>
        <v>0</v>
      </c>
      <c r="L31" s="172">
        <v>13240350995.68</v>
      </c>
      <c r="M31" s="173">
        <v>100</v>
      </c>
      <c r="N31" s="118">
        <f t="shared" si="26"/>
        <v>-5.9846635782328291E-3</v>
      </c>
      <c r="O31" s="118">
        <f t="shared" si="27"/>
        <v>0</v>
      </c>
      <c r="P31" s="172">
        <v>14127745317.620001</v>
      </c>
      <c r="Q31" s="173">
        <v>100</v>
      </c>
      <c r="R31" s="118">
        <f t="shared" si="28"/>
        <v>6.7021963558937026E-2</v>
      </c>
      <c r="S31" s="118">
        <f t="shared" si="29"/>
        <v>0</v>
      </c>
      <c r="T31" s="172">
        <v>13567375929.5</v>
      </c>
      <c r="U31" s="173">
        <v>100</v>
      </c>
      <c r="V31" s="118">
        <f t="shared" si="30"/>
        <v>-3.966445993481444E-2</v>
      </c>
      <c r="W31" s="118">
        <f t="shared" si="31"/>
        <v>0</v>
      </c>
      <c r="X31" s="172">
        <v>13942474955.190001</v>
      </c>
      <c r="Y31" s="173">
        <v>100</v>
      </c>
      <c r="Z31" s="118">
        <f t="shared" si="32"/>
        <v>2.7647131445249495E-2</v>
      </c>
      <c r="AA31" s="118">
        <f t="shared" si="33"/>
        <v>0</v>
      </c>
      <c r="AB31" s="172">
        <v>13849506963.540001</v>
      </c>
      <c r="AC31" s="173">
        <v>100</v>
      </c>
      <c r="AD31" s="118">
        <f t="shared" si="34"/>
        <v>-6.6679690620776661E-3</v>
      </c>
      <c r="AE31" s="118">
        <f t="shared" si="35"/>
        <v>0</v>
      </c>
      <c r="AF31" s="172">
        <v>13576029703.74</v>
      </c>
      <c r="AG31" s="173">
        <v>100</v>
      </c>
      <c r="AH31" s="118">
        <f t="shared" si="36"/>
        <v>-1.974635346369753E-2</v>
      </c>
      <c r="AI31" s="118">
        <f t="shared" si="37"/>
        <v>0</v>
      </c>
      <c r="AJ31" s="119">
        <f t="shared" si="16"/>
        <v>3.8769623788185545E-3</v>
      </c>
      <c r="AK31" s="119">
        <f t="shared" si="17"/>
        <v>0</v>
      </c>
      <c r="AL31" s="120">
        <f t="shared" si="18"/>
        <v>3.3828551387822425E-2</v>
      </c>
      <c r="AM31" s="120">
        <f t="shared" si="19"/>
        <v>0</v>
      </c>
      <c r="AN31" s="121">
        <f t="shared" si="20"/>
        <v>3.2558067576862214E-2</v>
      </c>
      <c r="AO31" s="207">
        <f t="shared" si="21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172">
        <v>15373548941.84</v>
      </c>
      <c r="C32" s="173">
        <v>100</v>
      </c>
      <c r="D32" s="172">
        <v>15335391140.4</v>
      </c>
      <c r="E32" s="173">
        <v>100</v>
      </c>
      <c r="F32" s="118">
        <f t="shared" si="22"/>
        <v>-2.4820424733648767E-3</v>
      </c>
      <c r="G32" s="118">
        <f t="shared" si="23"/>
        <v>0</v>
      </c>
      <c r="H32" s="172">
        <v>15259532686.24</v>
      </c>
      <c r="I32" s="173">
        <v>100</v>
      </c>
      <c r="J32" s="118">
        <f t="shared" si="24"/>
        <v>-4.9466266276153945E-3</v>
      </c>
      <c r="K32" s="118">
        <f t="shared" si="25"/>
        <v>0</v>
      </c>
      <c r="L32" s="172">
        <v>15418477119.950001</v>
      </c>
      <c r="M32" s="173">
        <v>100</v>
      </c>
      <c r="N32" s="118">
        <f t="shared" si="26"/>
        <v>1.041607478932341E-2</v>
      </c>
      <c r="O32" s="118">
        <f t="shared" si="27"/>
        <v>0</v>
      </c>
      <c r="P32" s="172">
        <v>15528948509.559999</v>
      </c>
      <c r="Q32" s="173">
        <v>100</v>
      </c>
      <c r="R32" s="118">
        <f t="shared" si="28"/>
        <v>7.1648703533152142E-3</v>
      </c>
      <c r="S32" s="118">
        <f t="shared" si="29"/>
        <v>0</v>
      </c>
      <c r="T32" s="172">
        <v>15440943230.440001</v>
      </c>
      <c r="U32" s="173">
        <v>100</v>
      </c>
      <c r="V32" s="118">
        <f t="shared" si="30"/>
        <v>-5.6671756665186146E-3</v>
      </c>
      <c r="W32" s="118">
        <f t="shared" si="31"/>
        <v>0</v>
      </c>
      <c r="X32" s="172">
        <v>15258319403.35</v>
      </c>
      <c r="Y32" s="173">
        <v>100</v>
      </c>
      <c r="Z32" s="118">
        <f t="shared" si="32"/>
        <v>-1.1827245548703191E-2</v>
      </c>
      <c r="AA32" s="118">
        <f t="shared" si="33"/>
        <v>0</v>
      </c>
      <c r="AB32" s="172">
        <v>14912138206.379999</v>
      </c>
      <c r="AC32" s="173">
        <v>100</v>
      </c>
      <c r="AD32" s="118">
        <f t="shared" si="34"/>
        <v>-2.2688029252684035E-2</v>
      </c>
      <c r="AE32" s="118">
        <f t="shared" si="35"/>
        <v>0</v>
      </c>
      <c r="AF32" s="172">
        <v>14898061640.610001</v>
      </c>
      <c r="AG32" s="173">
        <v>100</v>
      </c>
      <c r="AH32" s="118">
        <f t="shared" si="36"/>
        <v>-9.439669600148986E-4</v>
      </c>
      <c r="AI32" s="118">
        <f t="shared" si="37"/>
        <v>0</v>
      </c>
      <c r="AJ32" s="119">
        <f t="shared" si="16"/>
        <v>-3.8717676732827984E-3</v>
      </c>
      <c r="AK32" s="119">
        <f t="shared" si="17"/>
        <v>0</v>
      </c>
      <c r="AL32" s="120">
        <f t="shared" si="18"/>
        <v>-2.8517661909378073E-2</v>
      </c>
      <c r="AM32" s="120">
        <f t="shared" si="19"/>
        <v>0</v>
      </c>
      <c r="AN32" s="121">
        <f t="shared" si="20"/>
        <v>1.0407231785081947E-2</v>
      </c>
      <c r="AO32" s="207">
        <f t="shared" si="21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761213891.48000002</v>
      </c>
      <c r="C33" s="173">
        <v>1000000</v>
      </c>
      <c r="D33" s="172">
        <v>761646842.62</v>
      </c>
      <c r="E33" s="173">
        <v>1000000</v>
      </c>
      <c r="F33" s="118">
        <f t="shared" si="22"/>
        <v>5.6876410801990859E-4</v>
      </c>
      <c r="G33" s="118">
        <f t="shared" si="23"/>
        <v>0</v>
      </c>
      <c r="H33" s="172">
        <v>762392007.16999996</v>
      </c>
      <c r="I33" s="173">
        <v>1000000</v>
      </c>
      <c r="J33" s="118">
        <f t="shared" si="24"/>
        <v>9.783596652703896E-4</v>
      </c>
      <c r="K33" s="118">
        <f t="shared" si="25"/>
        <v>0</v>
      </c>
      <c r="L33" s="172">
        <v>761688566.70000005</v>
      </c>
      <c r="M33" s="173">
        <v>1000000</v>
      </c>
      <c r="N33" s="118">
        <f t="shared" si="26"/>
        <v>-9.2267555717311523E-4</v>
      </c>
      <c r="O33" s="118">
        <f t="shared" si="27"/>
        <v>0</v>
      </c>
      <c r="P33" s="172">
        <v>762370900.57000005</v>
      </c>
      <c r="Q33" s="173">
        <v>1000000</v>
      </c>
      <c r="R33" s="118">
        <f t="shared" si="28"/>
        <v>8.9581739812138984E-4</v>
      </c>
      <c r="S33" s="118">
        <f t="shared" si="29"/>
        <v>0</v>
      </c>
      <c r="T33" s="172">
        <v>736273919.64999998</v>
      </c>
      <c r="U33" s="173">
        <v>1000000</v>
      </c>
      <c r="V33" s="118">
        <f t="shared" si="30"/>
        <v>-3.4231344481391153E-2</v>
      </c>
      <c r="W33" s="118">
        <f t="shared" si="31"/>
        <v>0</v>
      </c>
      <c r="X33" s="172">
        <v>736698649.25999999</v>
      </c>
      <c r="Y33" s="173">
        <v>1000000</v>
      </c>
      <c r="Z33" s="118">
        <f t="shared" si="32"/>
        <v>5.7686358115457438E-4</v>
      </c>
      <c r="AA33" s="118">
        <f t="shared" si="33"/>
        <v>0</v>
      </c>
      <c r="AB33" s="172">
        <v>737239832.66999996</v>
      </c>
      <c r="AC33" s="173">
        <v>1000000</v>
      </c>
      <c r="AD33" s="118">
        <f t="shared" si="34"/>
        <v>7.3460621998367337E-4</v>
      </c>
      <c r="AE33" s="118">
        <f t="shared" si="35"/>
        <v>0</v>
      </c>
      <c r="AF33" s="172">
        <v>737883604.05999994</v>
      </c>
      <c r="AG33" s="173">
        <v>1000000</v>
      </c>
      <c r="AH33" s="118">
        <f t="shared" si="36"/>
        <v>8.7321840393307637E-4</v>
      </c>
      <c r="AI33" s="118">
        <f t="shared" si="37"/>
        <v>0</v>
      </c>
      <c r="AJ33" s="119">
        <f t="shared" si="16"/>
        <v>-3.8157988327601573E-3</v>
      </c>
      <c r="AK33" s="119">
        <f t="shared" si="17"/>
        <v>0</v>
      </c>
      <c r="AL33" s="120">
        <f t="shared" si="18"/>
        <v>-3.1199812341184994E-2</v>
      </c>
      <c r="AM33" s="120">
        <f t="shared" si="19"/>
        <v>0</v>
      </c>
      <c r="AN33" s="121">
        <f t="shared" si="20"/>
        <v>1.2304887569332349E-2</v>
      </c>
      <c r="AO33" s="207">
        <f t="shared" si="21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8256012201.0100002</v>
      </c>
      <c r="C34" s="173">
        <v>1</v>
      </c>
      <c r="D34" s="172">
        <v>9028579991.3199997</v>
      </c>
      <c r="E34" s="173">
        <v>1</v>
      </c>
      <c r="F34" s="118">
        <f t="shared" si="22"/>
        <v>9.357638669859128E-2</v>
      </c>
      <c r="G34" s="118">
        <f t="shared" si="23"/>
        <v>0</v>
      </c>
      <c r="H34" s="172">
        <v>9128513555.0100002</v>
      </c>
      <c r="I34" s="173">
        <v>1</v>
      </c>
      <c r="J34" s="118">
        <f t="shared" si="24"/>
        <v>1.1068580417526988E-2</v>
      </c>
      <c r="K34" s="118">
        <f t="shared" si="25"/>
        <v>0</v>
      </c>
      <c r="L34" s="172">
        <v>8885211185.1000004</v>
      </c>
      <c r="M34" s="173">
        <v>1</v>
      </c>
      <c r="N34" s="118">
        <f t="shared" si="26"/>
        <v>-2.6653010749649188E-2</v>
      </c>
      <c r="O34" s="118">
        <f t="shared" si="27"/>
        <v>0</v>
      </c>
      <c r="P34" s="172">
        <v>9359114020.3899994</v>
      </c>
      <c r="Q34" s="173">
        <v>1</v>
      </c>
      <c r="R34" s="118">
        <f t="shared" si="28"/>
        <v>5.33361363525841E-2</v>
      </c>
      <c r="S34" s="118">
        <f t="shared" si="29"/>
        <v>0</v>
      </c>
      <c r="T34" s="172">
        <v>9224403197.8500004</v>
      </c>
      <c r="U34" s="173">
        <v>1</v>
      </c>
      <c r="V34" s="118">
        <f t="shared" si="30"/>
        <v>-1.4393544329785346E-2</v>
      </c>
      <c r="W34" s="118">
        <f t="shared" si="31"/>
        <v>0</v>
      </c>
      <c r="X34" s="172">
        <v>9308931893.9699993</v>
      </c>
      <c r="Y34" s="173">
        <v>1</v>
      </c>
      <c r="Z34" s="118">
        <f t="shared" si="32"/>
        <v>9.1635951190534096E-3</v>
      </c>
      <c r="AA34" s="118">
        <f t="shared" si="33"/>
        <v>0</v>
      </c>
      <c r="AB34" s="172">
        <v>9498478500.4300003</v>
      </c>
      <c r="AC34" s="173">
        <v>1</v>
      </c>
      <c r="AD34" s="118">
        <f t="shared" si="34"/>
        <v>2.0361799680023725E-2</v>
      </c>
      <c r="AE34" s="118">
        <f t="shared" si="35"/>
        <v>0</v>
      </c>
      <c r="AF34" s="172">
        <v>10524139287.42</v>
      </c>
      <c r="AG34" s="173">
        <v>1</v>
      </c>
      <c r="AH34" s="118">
        <f t="shared" si="36"/>
        <v>0.10798158746619974</v>
      </c>
      <c r="AI34" s="118">
        <f t="shared" si="37"/>
        <v>0</v>
      </c>
      <c r="AJ34" s="119">
        <f t="shared" si="16"/>
        <v>3.1805191331818083E-2</v>
      </c>
      <c r="AK34" s="119">
        <f t="shared" si="17"/>
        <v>0</v>
      </c>
      <c r="AL34" s="120">
        <f t="shared" si="18"/>
        <v>0.16564723329004322</v>
      </c>
      <c r="AM34" s="120">
        <f t="shared" si="19"/>
        <v>0</v>
      </c>
      <c r="AN34" s="121">
        <f t="shared" si="20"/>
        <v>4.8854580410565479E-2</v>
      </c>
      <c r="AO34" s="207">
        <f t="shared" si="21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16237951016.23</v>
      </c>
      <c r="C35" s="173">
        <v>1</v>
      </c>
      <c r="D35" s="172">
        <v>15995576328.040001</v>
      </c>
      <c r="E35" s="173">
        <v>1</v>
      </c>
      <c r="F35" s="118">
        <f t="shared" si="22"/>
        <v>-1.4926433017795325E-2</v>
      </c>
      <c r="G35" s="118">
        <f t="shared" si="23"/>
        <v>0</v>
      </c>
      <c r="H35" s="172">
        <v>16346005599.33</v>
      </c>
      <c r="I35" s="173">
        <v>1</v>
      </c>
      <c r="J35" s="118">
        <f t="shared" si="24"/>
        <v>2.1907886537085999E-2</v>
      </c>
      <c r="K35" s="118">
        <f t="shared" si="25"/>
        <v>0</v>
      </c>
      <c r="L35" s="172">
        <v>16162649639.73</v>
      </c>
      <c r="M35" s="173">
        <v>1</v>
      </c>
      <c r="N35" s="118">
        <f t="shared" si="26"/>
        <v>-1.1217172200621043E-2</v>
      </c>
      <c r="O35" s="118">
        <f t="shared" si="27"/>
        <v>0</v>
      </c>
      <c r="P35" s="172">
        <v>16076866210.57</v>
      </c>
      <c r="Q35" s="173">
        <v>1</v>
      </c>
      <c r="R35" s="118">
        <f t="shared" si="28"/>
        <v>-5.3075102827900488E-3</v>
      </c>
      <c r="S35" s="118">
        <f t="shared" si="29"/>
        <v>0</v>
      </c>
      <c r="T35" s="172">
        <v>16027237719.799999</v>
      </c>
      <c r="U35" s="173">
        <v>1</v>
      </c>
      <c r="V35" s="118">
        <f t="shared" si="30"/>
        <v>-3.0869505362538497E-3</v>
      </c>
      <c r="W35" s="118">
        <f t="shared" si="31"/>
        <v>0</v>
      </c>
      <c r="X35" s="172">
        <v>16089316995.709999</v>
      </c>
      <c r="Y35" s="173">
        <v>1</v>
      </c>
      <c r="Z35" s="118">
        <f t="shared" si="32"/>
        <v>3.8733608994460291E-3</v>
      </c>
      <c r="AA35" s="118">
        <f t="shared" si="33"/>
        <v>0</v>
      </c>
      <c r="AB35" s="172">
        <v>16268594022.370001</v>
      </c>
      <c r="AC35" s="173">
        <v>1</v>
      </c>
      <c r="AD35" s="118">
        <f t="shared" si="34"/>
        <v>1.1142612623506864E-2</v>
      </c>
      <c r="AE35" s="118">
        <f t="shared" si="35"/>
        <v>0</v>
      </c>
      <c r="AF35" s="172">
        <v>16280593019.5</v>
      </c>
      <c r="AG35" s="173">
        <v>1</v>
      </c>
      <c r="AH35" s="118">
        <f t="shared" si="36"/>
        <v>7.3755587689385048E-4</v>
      </c>
      <c r="AI35" s="118">
        <f t="shared" si="37"/>
        <v>0</v>
      </c>
      <c r="AJ35" s="119">
        <f t="shared" si="16"/>
        <v>3.904187374340592E-4</v>
      </c>
      <c r="AK35" s="119">
        <f t="shared" si="17"/>
        <v>0</v>
      </c>
      <c r="AL35" s="120">
        <f t="shared" si="18"/>
        <v>1.7818469657787144E-2</v>
      </c>
      <c r="AM35" s="120">
        <f t="shared" si="19"/>
        <v>0</v>
      </c>
      <c r="AN35" s="121">
        <f t="shared" si="20"/>
        <v>1.1980717194322036E-2</v>
      </c>
      <c r="AO35" s="207">
        <f t="shared" si="21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2">
        <v>774438939.15999997</v>
      </c>
      <c r="C36" s="173">
        <v>100</v>
      </c>
      <c r="D36" s="172">
        <v>765234360.83000004</v>
      </c>
      <c r="E36" s="173">
        <v>100</v>
      </c>
      <c r="F36" s="118">
        <f t="shared" si="22"/>
        <v>-1.1885479751294179E-2</v>
      </c>
      <c r="G36" s="118">
        <f t="shared" si="23"/>
        <v>0</v>
      </c>
      <c r="H36" s="172">
        <v>769081435.39999998</v>
      </c>
      <c r="I36" s="173">
        <v>100</v>
      </c>
      <c r="J36" s="118">
        <f t="shared" si="24"/>
        <v>5.0273155087119468E-3</v>
      </c>
      <c r="K36" s="118">
        <f t="shared" si="25"/>
        <v>0</v>
      </c>
      <c r="L36" s="172">
        <v>757279313.35000002</v>
      </c>
      <c r="M36" s="173">
        <v>100</v>
      </c>
      <c r="N36" s="118">
        <f t="shared" si="26"/>
        <v>-1.5345737794153954E-2</v>
      </c>
      <c r="O36" s="118">
        <f t="shared" si="27"/>
        <v>0</v>
      </c>
      <c r="P36" s="172">
        <v>757951761.48000002</v>
      </c>
      <c r="Q36" s="173">
        <v>100</v>
      </c>
      <c r="R36" s="118">
        <f t="shared" si="28"/>
        <v>8.8797900344757274E-4</v>
      </c>
      <c r="S36" s="118">
        <f t="shared" si="29"/>
        <v>0</v>
      </c>
      <c r="T36" s="172">
        <v>767005743.78999996</v>
      </c>
      <c r="U36" s="173">
        <v>100</v>
      </c>
      <c r="V36" s="118">
        <f t="shared" si="30"/>
        <v>1.1945327882503838E-2</v>
      </c>
      <c r="W36" s="118">
        <f t="shared" si="31"/>
        <v>0</v>
      </c>
      <c r="X36" s="172">
        <v>763502764.69000006</v>
      </c>
      <c r="Y36" s="173">
        <v>100</v>
      </c>
      <c r="Z36" s="118">
        <f t="shared" si="32"/>
        <v>-4.5670832694037714E-3</v>
      </c>
      <c r="AA36" s="118">
        <f t="shared" si="33"/>
        <v>0</v>
      </c>
      <c r="AB36" s="172">
        <v>763680029.65999997</v>
      </c>
      <c r="AC36" s="173">
        <v>100</v>
      </c>
      <c r="AD36" s="118">
        <f t="shared" si="34"/>
        <v>2.3217331776379763E-4</v>
      </c>
      <c r="AE36" s="118">
        <f t="shared" si="35"/>
        <v>0</v>
      </c>
      <c r="AF36" s="172">
        <v>766257018.85000002</v>
      </c>
      <c r="AG36" s="173">
        <v>100</v>
      </c>
      <c r="AH36" s="118">
        <f t="shared" si="36"/>
        <v>3.3744357452261328E-3</v>
      </c>
      <c r="AI36" s="118">
        <f t="shared" si="37"/>
        <v>0</v>
      </c>
      <c r="AJ36" s="119">
        <f t="shared" si="16"/>
        <v>-1.2913836696498272E-3</v>
      </c>
      <c r="AK36" s="119">
        <f t="shared" si="17"/>
        <v>0</v>
      </c>
      <c r="AL36" s="120">
        <f t="shared" si="18"/>
        <v>1.3363984582328088E-3</v>
      </c>
      <c r="AM36" s="120">
        <f t="shared" si="19"/>
        <v>0</v>
      </c>
      <c r="AN36" s="121">
        <f t="shared" si="20"/>
        <v>8.9798755949104248E-3</v>
      </c>
      <c r="AO36" s="207">
        <f t="shared" si="21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15939765820.139999</v>
      </c>
      <c r="C37" s="173">
        <v>1</v>
      </c>
      <c r="D37" s="170">
        <v>16018666349.77</v>
      </c>
      <c r="E37" s="173">
        <v>1</v>
      </c>
      <c r="F37" s="118">
        <f t="shared" si="22"/>
        <v>4.9499177415962868E-3</v>
      </c>
      <c r="G37" s="118">
        <f t="shared" si="23"/>
        <v>0</v>
      </c>
      <c r="H37" s="170">
        <v>16071348223.26</v>
      </c>
      <c r="I37" s="173">
        <v>1</v>
      </c>
      <c r="J37" s="118">
        <f t="shared" si="24"/>
        <v>3.2887802479734021E-3</v>
      </c>
      <c r="K37" s="118">
        <f t="shared" si="25"/>
        <v>0</v>
      </c>
      <c r="L37" s="170">
        <v>16151579508.32</v>
      </c>
      <c r="M37" s="173">
        <v>1</v>
      </c>
      <c r="N37" s="118">
        <f t="shared" si="26"/>
        <v>4.9921938063591355E-3</v>
      </c>
      <c r="O37" s="118">
        <f t="shared" si="27"/>
        <v>0</v>
      </c>
      <c r="P37" s="170">
        <v>16519708182.530001</v>
      </c>
      <c r="Q37" s="173">
        <v>1</v>
      </c>
      <c r="R37" s="118">
        <f t="shared" si="28"/>
        <v>2.2792116029294263E-2</v>
      </c>
      <c r="S37" s="118">
        <f t="shared" si="29"/>
        <v>0</v>
      </c>
      <c r="T37" s="170">
        <v>15326310168.33</v>
      </c>
      <c r="U37" s="173">
        <v>1</v>
      </c>
      <c r="V37" s="118">
        <f t="shared" si="30"/>
        <v>-7.2240865335747792E-2</v>
      </c>
      <c r="W37" s="118">
        <f t="shared" si="31"/>
        <v>0</v>
      </c>
      <c r="X37" s="170">
        <v>15403840486.620001</v>
      </c>
      <c r="Y37" s="173">
        <v>1</v>
      </c>
      <c r="Z37" s="118">
        <f t="shared" si="32"/>
        <v>5.0586421283713877E-3</v>
      </c>
      <c r="AA37" s="118">
        <f t="shared" si="33"/>
        <v>0</v>
      </c>
      <c r="AB37" s="170">
        <v>15837431463.73</v>
      </c>
      <c r="AC37" s="173">
        <v>1</v>
      </c>
      <c r="AD37" s="118">
        <f t="shared" si="34"/>
        <v>2.8148238582879518E-2</v>
      </c>
      <c r="AE37" s="118">
        <f t="shared" si="35"/>
        <v>0</v>
      </c>
      <c r="AF37" s="170">
        <v>16527771441.799999</v>
      </c>
      <c r="AG37" s="173">
        <v>1</v>
      </c>
      <c r="AH37" s="118">
        <f t="shared" si="36"/>
        <v>4.3589137522140366E-2</v>
      </c>
      <c r="AI37" s="118">
        <f t="shared" si="37"/>
        <v>0</v>
      </c>
      <c r="AJ37" s="119">
        <f t="shared" si="16"/>
        <v>5.0722700903583209E-3</v>
      </c>
      <c r="AK37" s="119">
        <f t="shared" si="17"/>
        <v>0</v>
      </c>
      <c r="AL37" s="120">
        <f t="shared" si="18"/>
        <v>3.1781989893141675E-2</v>
      </c>
      <c r="AM37" s="120">
        <f t="shared" si="19"/>
        <v>0</v>
      </c>
      <c r="AN37" s="121">
        <f t="shared" si="20"/>
        <v>3.4456112151522542E-2</v>
      </c>
      <c r="AO37" s="207">
        <f t="shared" si="21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859438174.86000001</v>
      </c>
      <c r="C38" s="173">
        <v>10</v>
      </c>
      <c r="D38" s="170">
        <v>859484018.44000006</v>
      </c>
      <c r="E38" s="173">
        <v>10</v>
      </c>
      <c r="F38" s="118">
        <f t="shared" si="22"/>
        <v>5.3341335468965761E-5</v>
      </c>
      <c r="G38" s="118">
        <f t="shared" si="23"/>
        <v>0</v>
      </c>
      <c r="H38" s="170">
        <v>859484018.44000006</v>
      </c>
      <c r="I38" s="173">
        <v>10</v>
      </c>
      <c r="J38" s="118">
        <f t="shared" si="24"/>
        <v>0</v>
      </c>
      <c r="K38" s="118">
        <f t="shared" si="25"/>
        <v>0</v>
      </c>
      <c r="L38" s="170">
        <v>859484018.44000006</v>
      </c>
      <c r="M38" s="173">
        <v>10</v>
      </c>
      <c r="N38" s="118">
        <f t="shared" si="26"/>
        <v>0</v>
      </c>
      <c r="O38" s="118">
        <f t="shared" si="27"/>
        <v>0</v>
      </c>
      <c r="P38" s="170">
        <v>860509088.88999999</v>
      </c>
      <c r="Q38" s="173">
        <v>10</v>
      </c>
      <c r="R38" s="118">
        <f t="shared" si="28"/>
        <v>1.1926579529197934E-3</v>
      </c>
      <c r="S38" s="118">
        <f t="shared" si="29"/>
        <v>0</v>
      </c>
      <c r="T38" s="170">
        <v>863509088.88999999</v>
      </c>
      <c r="U38" s="173">
        <v>10</v>
      </c>
      <c r="V38" s="118">
        <f t="shared" si="30"/>
        <v>3.4863083246102632E-3</v>
      </c>
      <c r="W38" s="118">
        <f t="shared" si="31"/>
        <v>0</v>
      </c>
      <c r="X38" s="170">
        <v>863509088.88999999</v>
      </c>
      <c r="Y38" s="173">
        <v>10</v>
      </c>
      <c r="Z38" s="118">
        <f t="shared" si="32"/>
        <v>0</v>
      </c>
      <c r="AA38" s="118">
        <f t="shared" si="33"/>
        <v>0</v>
      </c>
      <c r="AB38" s="170">
        <v>850998693.24000001</v>
      </c>
      <c r="AC38" s="173">
        <v>10</v>
      </c>
      <c r="AD38" s="118">
        <f t="shared" si="34"/>
        <v>-1.448785636533542E-2</v>
      </c>
      <c r="AE38" s="118">
        <f t="shared" si="35"/>
        <v>0</v>
      </c>
      <c r="AF38" s="170">
        <v>850998693.24000001</v>
      </c>
      <c r="AG38" s="173">
        <v>10</v>
      </c>
      <c r="AH38" s="118">
        <f t="shared" si="36"/>
        <v>0</v>
      </c>
      <c r="AI38" s="118">
        <f t="shared" si="37"/>
        <v>0</v>
      </c>
      <c r="AJ38" s="119">
        <f t="shared" si="16"/>
        <v>-1.2194435940420497E-3</v>
      </c>
      <c r="AK38" s="119">
        <f t="shared" si="17"/>
        <v>0</v>
      </c>
      <c r="AL38" s="120">
        <f t="shared" si="18"/>
        <v>-9.8725805459434525E-3</v>
      </c>
      <c r="AM38" s="120">
        <f t="shared" si="19"/>
        <v>0</v>
      </c>
      <c r="AN38" s="121">
        <f t="shared" si="20"/>
        <v>5.4978081951572531E-3</v>
      </c>
      <c r="AO38" s="207">
        <f t="shared" si="21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1386395333.8399999</v>
      </c>
      <c r="C39" s="173">
        <v>1</v>
      </c>
      <c r="D39" s="170">
        <v>1393144335.3</v>
      </c>
      <c r="E39" s="173">
        <v>1</v>
      </c>
      <c r="F39" s="118">
        <f t="shared" si="22"/>
        <v>4.8680208994261679E-3</v>
      </c>
      <c r="G39" s="118">
        <f t="shared" si="23"/>
        <v>0</v>
      </c>
      <c r="H39" s="170">
        <v>1393063543.05</v>
      </c>
      <c r="I39" s="173">
        <v>1</v>
      </c>
      <c r="J39" s="118">
        <f t="shared" si="24"/>
        <v>-5.799273481781928E-5</v>
      </c>
      <c r="K39" s="118">
        <f t="shared" si="25"/>
        <v>0</v>
      </c>
      <c r="L39" s="170">
        <v>1396661073.02</v>
      </c>
      <c r="M39" s="173">
        <v>1</v>
      </c>
      <c r="N39" s="118">
        <f t="shared" si="26"/>
        <v>2.5824593486407144E-3</v>
      </c>
      <c r="O39" s="118">
        <f t="shared" si="27"/>
        <v>0</v>
      </c>
      <c r="P39" s="170">
        <v>1411662631.22</v>
      </c>
      <c r="Q39" s="173">
        <v>1</v>
      </c>
      <c r="R39" s="118">
        <f t="shared" si="28"/>
        <v>1.0741015475975271E-2</v>
      </c>
      <c r="S39" s="118">
        <f t="shared" si="29"/>
        <v>0</v>
      </c>
      <c r="T39" s="170">
        <v>1393981898.04</v>
      </c>
      <c r="U39" s="173">
        <v>1</v>
      </c>
      <c r="V39" s="118">
        <f t="shared" si="30"/>
        <v>-1.2524758245332217E-2</v>
      </c>
      <c r="W39" s="118">
        <f t="shared" si="31"/>
        <v>0</v>
      </c>
      <c r="X39" s="170">
        <v>1293106803.23</v>
      </c>
      <c r="Y39" s="173">
        <v>1</v>
      </c>
      <c r="Z39" s="118">
        <f t="shared" si="32"/>
        <v>-7.2364709292017909E-2</v>
      </c>
      <c r="AA39" s="118">
        <f t="shared" si="33"/>
        <v>0</v>
      </c>
      <c r="AB39" s="170">
        <v>1258515792.24</v>
      </c>
      <c r="AC39" s="173">
        <v>1</v>
      </c>
      <c r="AD39" s="118">
        <f t="shared" si="34"/>
        <v>-2.6750312428638144E-2</v>
      </c>
      <c r="AE39" s="118">
        <f t="shared" si="35"/>
        <v>0</v>
      </c>
      <c r="AF39" s="170">
        <v>1257842939.72</v>
      </c>
      <c r="AG39" s="173">
        <v>1</v>
      </c>
      <c r="AH39" s="118">
        <f t="shared" si="36"/>
        <v>-5.3463971143531534E-4</v>
      </c>
      <c r="AI39" s="118">
        <f t="shared" si="37"/>
        <v>0</v>
      </c>
      <c r="AJ39" s="119">
        <f t="shared" si="16"/>
        <v>-1.1755114586024908E-2</v>
      </c>
      <c r="AK39" s="119">
        <f t="shared" si="17"/>
        <v>0</v>
      </c>
      <c r="AL39" s="120">
        <f t="shared" si="18"/>
        <v>-9.7119438490100241E-2</v>
      </c>
      <c r="AM39" s="120">
        <f t="shared" si="19"/>
        <v>0</v>
      </c>
      <c r="AN39" s="121">
        <f t="shared" si="20"/>
        <v>2.7123167544701222E-2</v>
      </c>
      <c r="AO39" s="207">
        <f t="shared" si="21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9225941998.1100006</v>
      </c>
      <c r="C40" s="173">
        <v>100</v>
      </c>
      <c r="D40" s="170">
        <v>9217970900.75</v>
      </c>
      <c r="E40" s="173">
        <v>100</v>
      </c>
      <c r="F40" s="118">
        <f t="shared" si="22"/>
        <v>-8.6398736970528817E-4</v>
      </c>
      <c r="G40" s="118">
        <f t="shared" si="23"/>
        <v>0</v>
      </c>
      <c r="H40" s="170">
        <v>9254823172.2999992</v>
      </c>
      <c r="I40" s="173">
        <v>100</v>
      </c>
      <c r="J40" s="118">
        <f t="shared" si="24"/>
        <v>3.9978724110531563E-3</v>
      </c>
      <c r="K40" s="118">
        <f t="shared" si="25"/>
        <v>0</v>
      </c>
      <c r="L40" s="170">
        <v>9394977017.8400002</v>
      </c>
      <c r="M40" s="173">
        <v>100</v>
      </c>
      <c r="N40" s="118">
        <f t="shared" si="26"/>
        <v>1.5143870707274684E-2</v>
      </c>
      <c r="O40" s="118">
        <f t="shared" si="27"/>
        <v>0</v>
      </c>
      <c r="P40" s="170">
        <v>9779047755.5599995</v>
      </c>
      <c r="Q40" s="173">
        <v>100</v>
      </c>
      <c r="R40" s="118">
        <f t="shared" si="28"/>
        <v>4.0880433979848203E-2</v>
      </c>
      <c r="S40" s="118">
        <f t="shared" si="29"/>
        <v>0</v>
      </c>
      <c r="T40" s="170">
        <v>9655559798.6399994</v>
      </c>
      <c r="U40" s="173">
        <v>100</v>
      </c>
      <c r="V40" s="118">
        <f t="shared" si="30"/>
        <v>-1.2627809987919269E-2</v>
      </c>
      <c r="W40" s="118">
        <f t="shared" si="31"/>
        <v>0</v>
      </c>
      <c r="X40" s="170">
        <v>10202059137.370001</v>
      </c>
      <c r="Y40" s="173">
        <v>100</v>
      </c>
      <c r="Z40" s="118">
        <f t="shared" si="32"/>
        <v>5.6599446342507943E-2</v>
      </c>
      <c r="AA40" s="118">
        <f t="shared" si="33"/>
        <v>0</v>
      </c>
      <c r="AB40" s="170">
        <v>10490835838.74</v>
      </c>
      <c r="AC40" s="173">
        <v>100</v>
      </c>
      <c r="AD40" s="118">
        <f t="shared" si="34"/>
        <v>2.8305727057806779E-2</v>
      </c>
      <c r="AE40" s="118">
        <f t="shared" si="35"/>
        <v>0</v>
      </c>
      <c r="AF40" s="170">
        <v>10662083275.84</v>
      </c>
      <c r="AG40" s="173">
        <v>100</v>
      </c>
      <c r="AH40" s="118">
        <f t="shared" si="36"/>
        <v>1.6323526526611634E-2</v>
      </c>
      <c r="AI40" s="118">
        <f t="shared" si="37"/>
        <v>0</v>
      </c>
      <c r="AJ40" s="119">
        <f t="shared" si="16"/>
        <v>1.8469884958434733E-2</v>
      </c>
      <c r="AK40" s="119">
        <f t="shared" si="17"/>
        <v>0</v>
      </c>
      <c r="AL40" s="120">
        <f t="shared" si="18"/>
        <v>0.15666271792770609</v>
      </c>
      <c r="AM40" s="120">
        <f t="shared" si="19"/>
        <v>0</v>
      </c>
      <c r="AN40" s="121">
        <f t="shared" si="20"/>
        <v>2.2737048342337099E-2</v>
      </c>
      <c r="AO40" s="207">
        <f t="shared" si="21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725176974.70000005</v>
      </c>
      <c r="C41" s="173">
        <v>1</v>
      </c>
      <c r="D41" s="170">
        <v>725560410.70000005</v>
      </c>
      <c r="E41" s="173">
        <v>1</v>
      </c>
      <c r="F41" s="118">
        <f t="shared" si="22"/>
        <v>5.2874817234596346E-4</v>
      </c>
      <c r="G41" s="118">
        <f t="shared" si="23"/>
        <v>0</v>
      </c>
      <c r="H41" s="170">
        <v>725347516.10000002</v>
      </c>
      <c r="I41" s="173">
        <v>1</v>
      </c>
      <c r="J41" s="118">
        <f t="shared" si="24"/>
        <v>-2.934209155577124E-4</v>
      </c>
      <c r="K41" s="118">
        <f t="shared" si="25"/>
        <v>0</v>
      </c>
      <c r="L41" s="170">
        <v>726951651.60000002</v>
      </c>
      <c r="M41" s="173">
        <v>1</v>
      </c>
      <c r="N41" s="118">
        <f t="shared" si="26"/>
        <v>2.2115406262435532E-3</v>
      </c>
      <c r="O41" s="118">
        <f t="shared" si="27"/>
        <v>0</v>
      </c>
      <c r="P41" s="170">
        <v>687498360.78999996</v>
      </c>
      <c r="Q41" s="173">
        <v>1</v>
      </c>
      <c r="R41" s="118">
        <f t="shared" si="28"/>
        <v>-5.4272234918463266E-2</v>
      </c>
      <c r="S41" s="118">
        <f t="shared" si="29"/>
        <v>0</v>
      </c>
      <c r="T41" s="170">
        <v>694943023.97000003</v>
      </c>
      <c r="U41" s="173">
        <v>1</v>
      </c>
      <c r="V41" s="118">
        <f t="shared" si="30"/>
        <v>1.0828626807844971E-2</v>
      </c>
      <c r="W41" s="118">
        <f t="shared" si="31"/>
        <v>0</v>
      </c>
      <c r="X41" s="170">
        <v>695891150</v>
      </c>
      <c r="Y41" s="173">
        <v>1</v>
      </c>
      <c r="Z41" s="118">
        <f t="shared" si="32"/>
        <v>1.3643219620849104E-3</v>
      </c>
      <c r="AA41" s="118">
        <f t="shared" si="33"/>
        <v>0</v>
      </c>
      <c r="AB41" s="170">
        <v>697280687.51999998</v>
      </c>
      <c r="AC41" s="173">
        <v>1</v>
      </c>
      <c r="AD41" s="118">
        <f t="shared" si="34"/>
        <v>1.9967742368903253E-3</v>
      </c>
      <c r="AE41" s="118">
        <f t="shared" si="35"/>
        <v>0</v>
      </c>
      <c r="AF41" s="170">
        <v>669961116.40999997</v>
      </c>
      <c r="AG41" s="173">
        <v>1</v>
      </c>
      <c r="AH41" s="118">
        <f t="shared" si="36"/>
        <v>-3.9180163166667961E-2</v>
      </c>
      <c r="AI41" s="118">
        <f t="shared" si="37"/>
        <v>0</v>
      </c>
      <c r="AJ41" s="119">
        <f t="shared" si="16"/>
        <v>-9.6019758994099012E-3</v>
      </c>
      <c r="AK41" s="119">
        <f t="shared" si="17"/>
        <v>0</v>
      </c>
      <c r="AL41" s="120">
        <f t="shared" si="18"/>
        <v>-7.6629448726894381E-2</v>
      </c>
      <c r="AM41" s="120">
        <f t="shared" si="19"/>
        <v>0</v>
      </c>
      <c r="AN41" s="121">
        <f t="shared" si="20"/>
        <v>2.3516988880827309E-2</v>
      </c>
      <c r="AO41" s="207">
        <f t="shared" si="21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322526754.42000002</v>
      </c>
      <c r="C42" s="173">
        <v>100</v>
      </c>
      <c r="D42" s="170">
        <v>322317643.25</v>
      </c>
      <c r="E42" s="173">
        <v>100</v>
      </c>
      <c r="F42" s="118">
        <f t="shared" si="22"/>
        <v>-6.4835294168405153E-4</v>
      </c>
      <c r="G42" s="118">
        <f t="shared" si="23"/>
        <v>0</v>
      </c>
      <c r="H42" s="170">
        <v>322914608.06999999</v>
      </c>
      <c r="I42" s="173">
        <v>100</v>
      </c>
      <c r="J42" s="118">
        <f t="shared" si="24"/>
        <v>1.852100970895247E-3</v>
      </c>
      <c r="K42" s="118">
        <f t="shared" si="25"/>
        <v>0</v>
      </c>
      <c r="L42" s="170">
        <v>395946226.56</v>
      </c>
      <c r="M42" s="173">
        <v>100</v>
      </c>
      <c r="N42" s="118">
        <f t="shared" si="26"/>
        <v>0.22616387324963799</v>
      </c>
      <c r="O42" s="118">
        <f t="shared" si="27"/>
        <v>0</v>
      </c>
      <c r="P42" s="170">
        <v>397989588.75</v>
      </c>
      <c r="Q42" s="173">
        <v>100</v>
      </c>
      <c r="R42" s="118">
        <f t="shared" si="28"/>
        <v>5.1607063104321697E-3</v>
      </c>
      <c r="S42" s="118">
        <f t="shared" si="29"/>
        <v>0</v>
      </c>
      <c r="T42" s="170">
        <v>398508292.43000001</v>
      </c>
      <c r="U42" s="173">
        <v>100</v>
      </c>
      <c r="V42" s="118">
        <f t="shared" si="30"/>
        <v>1.3033096710623618E-3</v>
      </c>
      <c r="W42" s="118">
        <f t="shared" si="31"/>
        <v>0</v>
      </c>
      <c r="X42" s="170">
        <v>397278843.06999999</v>
      </c>
      <c r="Y42" s="173">
        <v>100</v>
      </c>
      <c r="Z42" s="118">
        <f t="shared" si="32"/>
        <v>-3.0851286744954581E-3</v>
      </c>
      <c r="AA42" s="118">
        <f t="shared" si="33"/>
        <v>0</v>
      </c>
      <c r="AB42" s="170">
        <v>397710254.26999998</v>
      </c>
      <c r="AC42" s="173">
        <v>100</v>
      </c>
      <c r="AD42" s="118">
        <f t="shared" si="34"/>
        <v>1.0859153653041977E-3</v>
      </c>
      <c r="AE42" s="118">
        <f t="shared" si="35"/>
        <v>0</v>
      </c>
      <c r="AF42" s="170">
        <v>394657877.42000002</v>
      </c>
      <c r="AG42" s="173">
        <v>100</v>
      </c>
      <c r="AH42" s="118">
        <f t="shared" si="36"/>
        <v>-7.6748759108628559E-3</v>
      </c>
      <c r="AI42" s="118">
        <f t="shared" si="37"/>
        <v>0</v>
      </c>
      <c r="AJ42" s="119">
        <f t="shared" si="16"/>
        <v>2.8019693505036202E-2</v>
      </c>
      <c r="AK42" s="119">
        <f t="shared" si="17"/>
        <v>0</v>
      </c>
      <c r="AL42" s="120">
        <f t="shared" si="18"/>
        <v>0.22443771132283499</v>
      </c>
      <c r="AM42" s="120">
        <f t="shared" si="19"/>
        <v>0</v>
      </c>
      <c r="AN42" s="121">
        <f t="shared" si="20"/>
        <v>8.0152582051787338E-2</v>
      </c>
      <c r="AO42" s="207">
        <f t="shared" si="21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815494009883.09998</v>
      </c>
      <c r="C43" s="179"/>
      <c r="D43" s="178">
        <f>SUM(D20:D42)</f>
        <v>816836771857.5199</v>
      </c>
      <c r="E43" s="179"/>
      <c r="F43" s="118">
        <f>((D43-B43)/B43)</f>
        <v>1.6465626456439639E-3</v>
      </c>
      <c r="G43" s="118"/>
      <c r="H43" s="178">
        <f>SUM(H20:H42)</f>
        <v>817980614664.8501</v>
      </c>
      <c r="I43" s="179"/>
      <c r="J43" s="118">
        <f>((H43-D43)/D43)</f>
        <v>1.4003321676239616E-3</v>
      </c>
      <c r="K43" s="118"/>
      <c r="L43" s="178">
        <f>SUM(L20:L42)</f>
        <v>828753633815.72986</v>
      </c>
      <c r="M43" s="179"/>
      <c r="N43" s="118">
        <f>((L43-H43)/H43)</f>
        <v>1.3170262177048992E-2</v>
      </c>
      <c r="O43" s="118"/>
      <c r="P43" s="178">
        <f>SUM(P20:P42)</f>
        <v>833684629141.14014</v>
      </c>
      <c r="Q43" s="179"/>
      <c r="R43" s="118">
        <f>((P43-L43)/L43)</f>
        <v>5.9498928562244664E-3</v>
      </c>
      <c r="S43" s="118"/>
      <c r="T43" s="178">
        <f>SUM(T20:T42)</f>
        <v>828049288188.62012</v>
      </c>
      <c r="U43" s="179"/>
      <c r="V43" s="118">
        <f>((T43-P43)/P43)</f>
        <v>-6.759559617076704E-3</v>
      </c>
      <c r="W43" s="118"/>
      <c r="X43" s="178">
        <f>SUM(X20:X42)</f>
        <v>829804740122.95984</v>
      </c>
      <c r="Y43" s="179"/>
      <c r="Z43" s="118">
        <f>((X43-T43)/T43)</f>
        <v>2.1199848359024854E-3</v>
      </c>
      <c r="AA43" s="118"/>
      <c r="AB43" s="178">
        <f>SUM(AB20:AB42)</f>
        <v>825138574363.98022</v>
      </c>
      <c r="AC43" s="179"/>
      <c r="AD43" s="118">
        <f>((AB43-X43)/X43)</f>
        <v>-5.6232093327017937E-3</v>
      </c>
      <c r="AE43" s="118"/>
      <c r="AF43" s="178">
        <f>SUM(AF20:AF42)</f>
        <v>817988983524.22021</v>
      </c>
      <c r="AG43" s="179"/>
      <c r="AH43" s="118">
        <f>((AF43-AB43)/AB43)</f>
        <v>-8.6647153119352588E-3</v>
      </c>
      <c r="AI43" s="118"/>
      <c r="AJ43" s="119">
        <f t="shared" si="16"/>
        <v>4.0494380259126434E-4</v>
      </c>
      <c r="AK43" s="119"/>
      <c r="AL43" s="120">
        <f t="shared" si="18"/>
        <v>1.4105776164803911E-3</v>
      </c>
      <c r="AM43" s="120"/>
      <c r="AN43" s="121">
        <f t="shared" si="20"/>
        <v>7.2614545004029375E-3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37264032415.029999</v>
      </c>
      <c r="C45" s="181">
        <v>215.42</v>
      </c>
      <c r="D45" s="169">
        <v>38218753037.120003</v>
      </c>
      <c r="E45" s="181">
        <v>215.85</v>
      </c>
      <c r="F45" s="118">
        <f t="shared" ref="F45:F53" si="38">((D45-B45)/B45)</f>
        <v>2.5620432363753765E-2</v>
      </c>
      <c r="G45" s="118">
        <f t="shared" ref="G45:G53" si="39">((E45-C45)/C45)</f>
        <v>1.9961006406090747E-3</v>
      </c>
      <c r="H45" s="169">
        <v>40014967528.610001</v>
      </c>
      <c r="I45" s="181">
        <v>216.12</v>
      </c>
      <c r="J45" s="118">
        <f t="shared" ref="J45:J53" si="40">((H45-D45)/D45)</f>
        <v>4.699824951759736E-2</v>
      </c>
      <c r="K45" s="118">
        <f t="shared" ref="K45:K53" si="41">((I45-E45)/E45)</f>
        <v>1.2508686587908743E-3</v>
      </c>
      <c r="L45" s="169">
        <v>41199959826.709999</v>
      </c>
      <c r="M45" s="181">
        <v>216.52</v>
      </c>
      <c r="N45" s="118">
        <f t="shared" ref="N45:N53" si="42">((L45-H45)/H45)</f>
        <v>2.961372634509199E-2</v>
      </c>
      <c r="O45" s="118">
        <f t="shared" ref="O45:O53" si="43">((M45-I45)/I45)</f>
        <v>1.850823616509373E-3</v>
      </c>
      <c r="P45" s="169">
        <v>42457736647.769997</v>
      </c>
      <c r="Q45" s="181">
        <v>216.84</v>
      </c>
      <c r="R45" s="118">
        <f t="shared" ref="R45:R53" si="44">((P45-L45)/L45)</f>
        <v>3.05285933857775E-2</v>
      </c>
      <c r="S45" s="118">
        <f t="shared" ref="S45:S53" si="45">((Q45-M45)/M45)</f>
        <v>1.4779235174579399E-3</v>
      </c>
      <c r="T45" s="169">
        <v>44683647366.82</v>
      </c>
      <c r="U45" s="181">
        <v>217.15</v>
      </c>
      <c r="V45" s="118">
        <f t="shared" ref="V45:V53" si="46">((T45-P45)/P45)</f>
        <v>5.2426504444082617E-2</v>
      </c>
      <c r="W45" s="118">
        <f t="shared" ref="W45:W53" si="47">((U45-Q45)/Q45)</f>
        <v>1.4296255303449653E-3</v>
      </c>
      <c r="X45" s="169">
        <v>47929379576</v>
      </c>
      <c r="Y45" s="181">
        <v>217.46</v>
      </c>
      <c r="Z45" s="118">
        <f t="shared" ref="Z45:Z53" si="48">((X45-T45)/T45)</f>
        <v>7.2638032041899295E-2</v>
      </c>
      <c r="AA45" s="118">
        <f t="shared" ref="AA45:AA53" si="49">((Y45-U45)/U45)</f>
        <v>1.4275846189270194E-3</v>
      </c>
      <c r="AB45" s="169">
        <v>50546150081.949997</v>
      </c>
      <c r="AC45" s="181">
        <v>217.74</v>
      </c>
      <c r="AD45" s="118">
        <f t="shared" ref="AD45:AD53" si="50">((AB45-X45)/X45)</f>
        <v>5.4596377610118492E-2</v>
      </c>
      <c r="AE45" s="118">
        <f t="shared" ref="AE45:AE53" si="51">((AC45-Y45)/Y45)</f>
        <v>1.2875931205739038E-3</v>
      </c>
      <c r="AF45" s="169">
        <v>51973282868.199997</v>
      </c>
      <c r="AG45" s="181">
        <v>217.98</v>
      </c>
      <c r="AH45" s="118">
        <f t="shared" ref="AH45:AH53" si="52">((AF45-AB45)/AB45)</f>
        <v>2.8234252933926778E-2</v>
      </c>
      <c r="AI45" s="118">
        <f t="shared" ref="AI45:AI53" si="53">((AG45-AC45)/AC45)</f>
        <v>1.1022320198400876E-3</v>
      </c>
      <c r="AJ45" s="119">
        <f t="shared" si="16"/>
        <v>4.2582021080280974E-2</v>
      </c>
      <c r="AK45" s="119">
        <f t="shared" si="17"/>
        <v>1.4778439653816548E-3</v>
      </c>
      <c r="AL45" s="120">
        <f t="shared" si="18"/>
        <v>0.35988954997356648</v>
      </c>
      <c r="AM45" s="120">
        <f t="shared" si="19"/>
        <v>9.8679638637942813E-3</v>
      </c>
      <c r="AN45" s="121">
        <f t="shared" si="20"/>
        <v>1.6780691345187743E-2</v>
      </c>
      <c r="AO45" s="207">
        <f t="shared" si="21"/>
        <v>3.0269086886757776E-4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29379609543.639999</v>
      </c>
      <c r="C46" s="181">
        <v>1.7849999999999999</v>
      </c>
      <c r="D46" s="169">
        <v>32206845705.349998</v>
      </c>
      <c r="E46" s="181">
        <v>1.7883</v>
      </c>
      <c r="F46" s="118">
        <f t="shared" si="38"/>
        <v>9.6231236753179711E-2</v>
      </c>
      <c r="G46" s="118">
        <f t="shared" si="39"/>
        <v>1.8487394957983647E-3</v>
      </c>
      <c r="H46" s="169">
        <v>32373655997.240002</v>
      </c>
      <c r="I46" s="181">
        <v>1.7915000000000001</v>
      </c>
      <c r="J46" s="118">
        <f t="shared" si="40"/>
        <v>5.1793427216094536E-3</v>
      </c>
      <c r="K46" s="118">
        <f t="shared" si="41"/>
        <v>1.7894089358609247E-3</v>
      </c>
      <c r="L46" s="169">
        <v>32758110613.189999</v>
      </c>
      <c r="M46" s="181">
        <v>1.7946</v>
      </c>
      <c r="N46" s="118">
        <f t="shared" si="42"/>
        <v>1.1875539048872744E-2</v>
      </c>
      <c r="O46" s="118">
        <f t="shared" si="43"/>
        <v>1.730393524979001E-3</v>
      </c>
      <c r="P46" s="169">
        <v>35640784118.529999</v>
      </c>
      <c r="Q46" s="181">
        <v>1.7978000000000001</v>
      </c>
      <c r="R46" s="118">
        <f t="shared" si="44"/>
        <v>8.7998771949298463E-2</v>
      </c>
      <c r="S46" s="118">
        <f t="shared" si="45"/>
        <v>1.7831271592555955E-3</v>
      </c>
      <c r="T46" s="169">
        <v>38163602798.269997</v>
      </c>
      <c r="U46" s="181">
        <v>1.8008999999999999</v>
      </c>
      <c r="V46" s="118">
        <f t="shared" si="46"/>
        <v>7.07846009041187E-2</v>
      </c>
      <c r="W46" s="118">
        <f t="shared" si="47"/>
        <v>1.7243297363443546E-3</v>
      </c>
      <c r="X46" s="169">
        <v>38553769740.129997</v>
      </c>
      <c r="Y46" s="181">
        <v>1.804</v>
      </c>
      <c r="Z46" s="118">
        <f t="shared" si="48"/>
        <v>1.0223535338694158E-2</v>
      </c>
      <c r="AA46" s="118">
        <f t="shared" si="49"/>
        <v>1.7213615414515535E-3</v>
      </c>
      <c r="AB46" s="169">
        <v>40222607817.709999</v>
      </c>
      <c r="AC46" s="181">
        <v>1.8069999999999999</v>
      </c>
      <c r="AD46" s="118">
        <f t="shared" si="50"/>
        <v>4.3285989640668918E-2</v>
      </c>
      <c r="AE46" s="118">
        <f t="shared" si="51"/>
        <v>1.6629711751662371E-3</v>
      </c>
      <c r="AF46" s="169">
        <v>40919039660.129997</v>
      </c>
      <c r="AG46" s="181">
        <v>1.8099000000000001</v>
      </c>
      <c r="AH46" s="118">
        <f t="shared" si="52"/>
        <v>1.731443782999469E-2</v>
      </c>
      <c r="AI46" s="118">
        <f t="shared" si="53"/>
        <v>1.6048699501937603E-3</v>
      </c>
      <c r="AJ46" s="119">
        <f t="shared" si="16"/>
        <v>4.2861681773304607E-2</v>
      </c>
      <c r="AK46" s="119">
        <f t="shared" si="17"/>
        <v>1.733150189881224E-3</v>
      </c>
      <c r="AL46" s="120">
        <f t="shared" si="18"/>
        <v>0.27050751987589966</v>
      </c>
      <c r="AM46" s="120">
        <f t="shared" si="19"/>
        <v>1.2078510317060932E-2</v>
      </c>
      <c r="AN46" s="121">
        <f t="shared" si="20"/>
        <v>3.7346917546144928E-2</v>
      </c>
      <c r="AO46" s="207">
        <f t="shared" si="21"/>
        <v>7.6184847990996556E-5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1718577280.05</v>
      </c>
      <c r="C47" s="173">
        <v>309.79000000000002</v>
      </c>
      <c r="D47" s="169">
        <v>1649843723.51</v>
      </c>
      <c r="E47" s="173">
        <v>309.16000000000003</v>
      </c>
      <c r="F47" s="118">
        <f t="shared" si="38"/>
        <v>-3.9994452002763727E-2</v>
      </c>
      <c r="G47" s="118">
        <f t="shared" si="39"/>
        <v>-2.0336356886923252E-3</v>
      </c>
      <c r="H47" s="169">
        <v>1687964079.54</v>
      </c>
      <c r="I47" s="181">
        <v>325.81</v>
      </c>
      <c r="J47" s="118">
        <f t="shared" si="40"/>
        <v>2.3105434464362418E-2</v>
      </c>
      <c r="K47" s="118">
        <f t="shared" si="41"/>
        <v>5.3855608746280162E-2</v>
      </c>
      <c r="L47" s="169">
        <v>1659658228.5999999</v>
      </c>
      <c r="M47" s="181">
        <v>320.33</v>
      </c>
      <c r="N47" s="118">
        <f t="shared" si="42"/>
        <v>-1.6769225887623095E-2</v>
      </c>
      <c r="O47" s="118">
        <f t="shared" si="43"/>
        <v>-1.6819618796230989E-2</v>
      </c>
      <c r="P47" s="169">
        <v>1661937808.6600001</v>
      </c>
      <c r="Q47" s="181">
        <v>320.77</v>
      </c>
      <c r="R47" s="118">
        <f t="shared" si="44"/>
        <v>1.3735237898486574E-3</v>
      </c>
      <c r="S47" s="118">
        <f t="shared" si="45"/>
        <v>1.3735834920238434E-3</v>
      </c>
      <c r="T47" s="169">
        <v>1664603397.4300001</v>
      </c>
      <c r="U47" s="181">
        <v>321.27999999999997</v>
      </c>
      <c r="V47" s="118">
        <f t="shared" si="46"/>
        <v>1.6039040426844926E-3</v>
      </c>
      <c r="W47" s="118">
        <f t="shared" si="47"/>
        <v>1.5899242447859555E-3</v>
      </c>
      <c r="X47" s="169">
        <v>1668061090</v>
      </c>
      <c r="Y47" s="181">
        <v>321.95</v>
      </c>
      <c r="Z47" s="118">
        <f t="shared" si="48"/>
        <v>2.077187019645823E-3</v>
      </c>
      <c r="AA47" s="118">
        <f t="shared" si="49"/>
        <v>2.0854083665339143E-3</v>
      </c>
      <c r="AB47" s="169">
        <v>1685927677.53</v>
      </c>
      <c r="AC47" s="181">
        <v>325.39999999999998</v>
      </c>
      <c r="AD47" s="118">
        <f t="shared" si="50"/>
        <v>1.0710991124431763E-2</v>
      </c>
      <c r="AE47" s="118">
        <f t="shared" si="51"/>
        <v>1.0715949681627547E-2</v>
      </c>
      <c r="AF47" s="169">
        <v>1731807955.95</v>
      </c>
      <c r="AG47" s="181">
        <v>334.25</v>
      </c>
      <c r="AH47" s="118">
        <f t="shared" si="52"/>
        <v>2.721366938302943E-2</v>
      </c>
      <c r="AI47" s="118">
        <f t="shared" si="53"/>
        <v>2.7197295636140206E-2</v>
      </c>
      <c r="AJ47" s="119">
        <f t="shared" si="16"/>
        <v>1.1651289917019711E-3</v>
      </c>
      <c r="AK47" s="119">
        <f t="shared" si="17"/>
        <v>9.7455644603085395E-3</v>
      </c>
      <c r="AL47" s="120">
        <f t="shared" si="18"/>
        <v>4.9679997730708254E-2</v>
      </c>
      <c r="AM47" s="120">
        <f t="shared" si="19"/>
        <v>8.1155388795445635E-2</v>
      </c>
      <c r="AN47" s="121">
        <f t="shared" si="20"/>
        <v>2.1606371213042382E-2</v>
      </c>
      <c r="AO47" s="207">
        <f t="shared" si="21"/>
        <v>2.1682585563616123E-2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8197006625.9099998</v>
      </c>
      <c r="C48" s="173">
        <v>1330.19</v>
      </c>
      <c r="D48" s="169">
        <v>8354943993.6999998</v>
      </c>
      <c r="E48" s="173">
        <v>1359.05</v>
      </c>
      <c r="F48" s="118">
        <f t="shared" si="38"/>
        <v>1.9267688193733326E-2</v>
      </c>
      <c r="G48" s="118">
        <f t="shared" si="39"/>
        <v>2.1696148670490606E-2</v>
      </c>
      <c r="H48" s="169">
        <v>8565352089.7399998</v>
      </c>
      <c r="I48" s="181">
        <v>1345.39</v>
      </c>
      <c r="J48" s="118">
        <f t="shared" si="40"/>
        <v>2.5183663253596559E-2</v>
      </c>
      <c r="K48" s="118">
        <f t="shared" si="41"/>
        <v>-1.0051138663036573E-2</v>
      </c>
      <c r="L48" s="169">
        <v>8516820643.1199999</v>
      </c>
      <c r="M48" s="181">
        <v>1263.06</v>
      </c>
      <c r="N48" s="118">
        <f t="shared" si="42"/>
        <v>-5.6660188759938123E-3</v>
      </c>
      <c r="O48" s="118">
        <f t="shared" si="43"/>
        <v>-6.1194151881610648E-2</v>
      </c>
      <c r="P48" s="169">
        <v>8945128178.9899998</v>
      </c>
      <c r="Q48" s="181">
        <v>1250.82</v>
      </c>
      <c r="R48" s="118">
        <f t="shared" si="44"/>
        <v>5.0289603810782652E-2</v>
      </c>
      <c r="S48" s="118">
        <f t="shared" si="45"/>
        <v>-9.6907510332050802E-3</v>
      </c>
      <c r="T48" s="169">
        <v>9691252574.6000004</v>
      </c>
      <c r="U48" s="180">
        <v>1276.1600000000001</v>
      </c>
      <c r="V48" s="118">
        <f t="shared" si="46"/>
        <v>8.3411258137415081E-2</v>
      </c>
      <c r="W48" s="118">
        <f t="shared" si="47"/>
        <v>2.0258710286052466E-2</v>
      </c>
      <c r="X48" s="169">
        <v>9763086332.8999996</v>
      </c>
      <c r="Y48" s="181">
        <v>1286.68</v>
      </c>
      <c r="Z48" s="118">
        <f t="shared" si="48"/>
        <v>7.4122264121223901E-3</v>
      </c>
      <c r="AA48" s="118">
        <f t="shared" si="49"/>
        <v>8.2434804413239575E-3</v>
      </c>
      <c r="AB48" s="169">
        <v>10731398700.5</v>
      </c>
      <c r="AC48" s="180">
        <v>1292.22</v>
      </c>
      <c r="AD48" s="118">
        <f t="shared" si="50"/>
        <v>9.9180969478570163E-2</v>
      </c>
      <c r="AE48" s="118">
        <f t="shared" si="51"/>
        <v>4.3056548636801403E-3</v>
      </c>
      <c r="AF48" s="169">
        <v>10814193424.15</v>
      </c>
      <c r="AG48" s="180">
        <v>1290.76</v>
      </c>
      <c r="AH48" s="118">
        <f t="shared" si="52"/>
        <v>7.7151847546342699E-3</v>
      </c>
      <c r="AI48" s="118">
        <f t="shared" si="53"/>
        <v>-1.1298385723793444E-3</v>
      </c>
      <c r="AJ48" s="119">
        <f t="shared" si="16"/>
        <v>3.5849321895607578E-2</v>
      </c>
      <c r="AK48" s="119">
        <f t="shared" si="17"/>
        <v>-3.4452357360855593E-3</v>
      </c>
      <c r="AL48" s="120">
        <f t="shared" si="18"/>
        <v>0.29434660870310841</v>
      </c>
      <c r="AM48" s="120">
        <f t="shared" si="19"/>
        <v>-5.0248335234170903E-2</v>
      </c>
      <c r="AN48" s="121">
        <f t="shared" si="20"/>
        <v>3.8161284697806414E-2</v>
      </c>
      <c r="AO48" s="207">
        <f t="shared" si="21"/>
        <v>2.622324882531496E-2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4444326378.79</v>
      </c>
      <c r="C49" s="173">
        <v>42536.08</v>
      </c>
      <c r="D49" s="169">
        <v>4370166779.8100004</v>
      </c>
      <c r="E49" s="173">
        <v>42267.34</v>
      </c>
      <c r="F49" s="118">
        <f t="shared" si="38"/>
        <v>-1.6686353039668079E-2</v>
      </c>
      <c r="G49" s="118">
        <f t="shared" si="39"/>
        <v>-6.3179305662394193E-3</v>
      </c>
      <c r="H49" s="169">
        <v>4366771415.04</v>
      </c>
      <c r="I49" s="173">
        <v>42451.199999999997</v>
      </c>
      <c r="J49" s="118">
        <f t="shared" si="40"/>
        <v>-7.769416914903363E-4</v>
      </c>
      <c r="K49" s="118">
        <f t="shared" si="41"/>
        <v>4.3499307029967018E-3</v>
      </c>
      <c r="L49" s="169">
        <v>4494582823.5299997</v>
      </c>
      <c r="M49" s="181">
        <v>43681.66</v>
      </c>
      <c r="N49" s="118">
        <f t="shared" si="42"/>
        <v>2.9269086091796039E-2</v>
      </c>
      <c r="O49" s="118">
        <f t="shared" si="43"/>
        <v>2.8985281923714912E-2</v>
      </c>
      <c r="P49" s="169">
        <v>4502712978.8400002</v>
      </c>
      <c r="Q49" s="181">
        <v>42565.84</v>
      </c>
      <c r="R49" s="118">
        <f t="shared" si="44"/>
        <v>1.8088787389649388E-3</v>
      </c>
      <c r="S49" s="118">
        <f t="shared" si="45"/>
        <v>-2.5544358891122887E-2</v>
      </c>
      <c r="T49" s="169">
        <v>4625650892.8599997</v>
      </c>
      <c r="U49" s="180">
        <v>43715.41</v>
      </c>
      <c r="V49" s="118">
        <f t="shared" si="46"/>
        <v>2.7303075856207708E-2</v>
      </c>
      <c r="W49" s="118">
        <f t="shared" si="47"/>
        <v>2.7006867478710794E-2</v>
      </c>
      <c r="X49" s="169">
        <v>4665906385.3999996</v>
      </c>
      <c r="Y49" s="181">
        <v>43925.72</v>
      </c>
      <c r="Z49" s="118">
        <f t="shared" si="48"/>
        <v>8.7026655215457355E-3</v>
      </c>
      <c r="AA49" s="118">
        <f t="shared" si="49"/>
        <v>4.8108893408525194E-3</v>
      </c>
      <c r="AB49" s="169">
        <v>4709167005.9799995</v>
      </c>
      <c r="AC49" s="180">
        <v>44965.14</v>
      </c>
      <c r="AD49" s="118">
        <f t="shared" si="50"/>
        <v>9.2716434936127145E-3</v>
      </c>
      <c r="AE49" s="118">
        <f t="shared" si="51"/>
        <v>2.3663129483136491E-2</v>
      </c>
      <c r="AF49" s="169">
        <v>4720763780</v>
      </c>
      <c r="AG49" s="180">
        <v>46486.73</v>
      </c>
      <c r="AH49" s="118">
        <f t="shared" si="52"/>
        <v>2.462595615163815E-3</v>
      </c>
      <c r="AI49" s="118">
        <f t="shared" si="53"/>
        <v>3.3839325308450144E-2</v>
      </c>
      <c r="AJ49" s="119">
        <f t="shared" si="16"/>
        <v>7.6693313232665669E-3</v>
      </c>
      <c r="AK49" s="119">
        <f t="shared" si="17"/>
        <v>1.1349141847562408E-2</v>
      </c>
      <c r="AL49" s="120">
        <f t="shared" si="18"/>
        <v>8.0225084728972815E-2</v>
      </c>
      <c r="AM49" s="120">
        <f t="shared" si="19"/>
        <v>9.9826248824742864E-2</v>
      </c>
      <c r="AN49" s="121">
        <f t="shared" si="20"/>
        <v>1.5031692254108463E-2</v>
      </c>
      <c r="AO49" s="207">
        <f t="shared" si="21"/>
        <v>2.0628115346491314E-2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507967680.13999999</v>
      </c>
      <c r="C50" s="173">
        <v>42319.85</v>
      </c>
      <c r="D50" s="169">
        <v>504127505.39999998</v>
      </c>
      <c r="E50" s="173">
        <v>42058.76</v>
      </c>
      <c r="F50" s="118">
        <f t="shared" si="38"/>
        <v>-7.5598800674515874E-3</v>
      </c>
      <c r="G50" s="118">
        <f t="shared" si="39"/>
        <v>-6.169445307580167E-3</v>
      </c>
      <c r="H50" s="169">
        <v>505047851.51999998</v>
      </c>
      <c r="I50" s="173">
        <v>42247.68</v>
      </c>
      <c r="J50" s="118">
        <f t="shared" si="40"/>
        <v>1.8256217130421324E-3</v>
      </c>
      <c r="K50" s="118">
        <f t="shared" si="41"/>
        <v>4.4918109806375232E-3</v>
      </c>
      <c r="L50" s="169">
        <v>520553968.93000001</v>
      </c>
      <c r="M50" s="181">
        <v>43480.45</v>
      </c>
      <c r="N50" s="118">
        <f t="shared" si="42"/>
        <v>3.0702273781251756E-2</v>
      </c>
      <c r="O50" s="118">
        <f t="shared" si="43"/>
        <v>2.9179590453250848E-2</v>
      </c>
      <c r="P50" s="169">
        <v>525949704.5</v>
      </c>
      <c r="Q50" s="181">
        <v>42376.54</v>
      </c>
      <c r="R50" s="118">
        <f t="shared" si="44"/>
        <v>1.036537206908813E-2</v>
      </c>
      <c r="S50" s="118">
        <f t="shared" si="45"/>
        <v>-2.5388651681387757E-2</v>
      </c>
      <c r="T50" s="169">
        <v>501556553.94999999</v>
      </c>
      <c r="U50" s="180">
        <v>43495.1</v>
      </c>
      <c r="V50" s="118">
        <f t="shared" si="46"/>
        <v>-4.6379245660361453E-2</v>
      </c>
      <c r="W50" s="118">
        <f t="shared" si="47"/>
        <v>2.6395736886494218E-2</v>
      </c>
      <c r="X50" s="169">
        <v>504443683.07999998</v>
      </c>
      <c r="Y50" s="181">
        <v>43709.38</v>
      </c>
      <c r="Z50" s="118">
        <f t="shared" si="48"/>
        <v>5.7563381582046123E-3</v>
      </c>
      <c r="AA50" s="118">
        <f t="shared" si="49"/>
        <v>4.9265319541741221E-3</v>
      </c>
      <c r="AB50" s="169">
        <v>516548327.16000003</v>
      </c>
      <c r="AC50" s="180">
        <v>44821.83</v>
      </c>
      <c r="AD50" s="118">
        <f t="shared" si="50"/>
        <v>2.3996026684470071E-2</v>
      </c>
      <c r="AE50" s="118">
        <f t="shared" si="51"/>
        <v>2.5451058788754369E-2</v>
      </c>
      <c r="AF50" s="169">
        <v>517695795.22000003</v>
      </c>
      <c r="AG50" s="180">
        <v>46347.86</v>
      </c>
      <c r="AH50" s="118">
        <f t="shared" si="52"/>
        <v>2.2214147247534809E-3</v>
      </c>
      <c r="AI50" s="118">
        <f t="shared" si="53"/>
        <v>3.4046579535016726E-2</v>
      </c>
      <c r="AJ50" s="119">
        <f t="shared" si="16"/>
        <v>2.6159901753746427E-3</v>
      </c>
      <c r="AK50" s="119">
        <f t="shared" si="17"/>
        <v>1.1616651451169985E-2</v>
      </c>
      <c r="AL50" s="120">
        <f t="shared" si="18"/>
        <v>2.6914400969322815E-2</v>
      </c>
      <c r="AM50" s="120">
        <f t="shared" si="19"/>
        <v>0.10197875543644173</v>
      </c>
      <c r="AN50" s="121">
        <f t="shared" si="20"/>
        <v>2.3362735392068318E-2</v>
      </c>
      <c r="AO50" s="207">
        <f t="shared" si="21"/>
        <v>2.0711037227881673E-2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20744463194.52</v>
      </c>
      <c r="C51" s="173">
        <v>44062.11</v>
      </c>
      <c r="D51" s="169">
        <v>20173562398.439999</v>
      </c>
      <c r="E51" s="173">
        <v>43756.14</v>
      </c>
      <c r="F51" s="118">
        <f t="shared" si="38"/>
        <v>-2.7520634818394091E-2</v>
      </c>
      <c r="G51" s="118">
        <f t="shared" si="39"/>
        <v>-6.9440614623312675E-3</v>
      </c>
      <c r="H51" s="169">
        <v>20465155630.889999</v>
      </c>
      <c r="I51" s="173">
        <v>44299.65</v>
      </c>
      <c r="J51" s="118">
        <f t="shared" si="40"/>
        <v>1.4454226114895274E-2</v>
      </c>
      <c r="K51" s="118">
        <f t="shared" si="41"/>
        <v>1.2421342467594309E-2</v>
      </c>
      <c r="L51" s="169">
        <v>20496297017.080002</v>
      </c>
      <c r="M51" s="173">
        <v>44346.01</v>
      </c>
      <c r="N51" s="118">
        <f t="shared" si="42"/>
        <v>1.5216784446533988E-3</v>
      </c>
      <c r="O51" s="118">
        <f t="shared" si="43"/>
        <v>1.0465093968011164E-3</v>
      </c>
      <c r="P51" s="169">
        <v>20504271676.66</v>
      </c>
      <c r="Q51" s="180">
        <v>44254.71</v>
      </c>
      <c r="R51" s="118">
        <f t="shared" si="44"/>
        <v>3.8907806485008304E-4</v>
      </c>
      <c r="S51" s="118">
        <f t="shared" si="45"/>
        <v>-2.0588098004759143E-3</v>
      </c>
      <c r="T51" s="169">
        <v>20495405886.509998</v>
      </c>
      <c r="U51" s="180">
        <v>44304.06</v>
      </c>
      <c r="V51" s="118">
        <f t="shared" si="46"/>
        <v>-4.3238746978237951E-4</v>
      </c>
      <c r="W51" s="118">
        <f t="shared" si="47"/>
        <v>1.1151355415050408E-3</v>
      </c>
      <c r="X51" s="169">
        <v>20275393459.41</v>
      </c>
      <c r="Y51" s="180">
        <v>44403.26</v>
      </c>
      <c r="Z51" s="118">
        <f t="shared" si="48"/>
        <v>-1.0734719200892228E-2</v>
      </c>
      <c r="AA51" s="118">
        <f t="shared" si="49"/>
        <v>2.2390724461822317E-3</v>
      </c>
      <c r="AB51" s="169">
        <v>20030701835.41</v>
      </c>
      <c r="AC51" s="180">
        <v>44478.81</v>
      </c>
      <c r="AD51" s="118">
        <f t="shared" si="50"/>
        <v>-1.2068403234189092E-2</v>
      </c>
      <c r="AE51" s="118">
        <f t="shared" si="51"/>
        <v>1.7014516501715332E-3</v>
      </c>
      <c r="AF51" s="169">
        <v>20057031772.349998</v>
      </c>
      <c r="AG51" s="180">
        <v>44475.51</v>
      </c>
      <c r="AH51" s="118">
        <f t="shared" si="52"/>
        <v>1.3144790011028432E-3</v>
      </c>
      <c r="AI51" s="118">
        <f t="shared" si="53"/>
        <v>-7.4192632401712971E-5</v>
      </c>
      <c r="AJ51" s="119">
        <f t="shared" si="16"/>
        <v>-4.1345853872195243E-3</v>
      </c>
      <c r="AK51" s="119">
        <f t="shared" si="17"/>
        <v>1.1808059508806668E-3</v>
      </c>
      <c r="AL51" s="120">
        <f t="shared" si="18"/>
        <v>-5.7764029866639397E-3</v>
      </c>
      <c r="AM51" s="120">
        <f t="shared" si="19"/>
        <v>1.6440435559443831E-2</v>
      </c>
      <c r="AN51" s="121">
        <f t="shared" si="20"/>
        <v>1.2506077818045554E-2</v>
      </c>
      <c r="AO51" s="207">
        <f t="shared" si="21"/>
        <v>5.4227906813044627E-3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69">
        <v>2672248101.4400001</v>
      </c>
      <c r="C52" s="173">
        <v>360.5</v>
      </c>
      <c r="D52" s="169">
        <v>2695523202.54</v>
      </c>
      <c r="E52" s="173">
        <v>360.5</v>
      </c>
      <c r="F52" s="118">
        <f t="shared" si="38"/>
        <v>8.7099326920496642E-3</v>
      </c>
      <c r="G52" s="118">
        <f t="shared" si="39"/>
        <v>0</v>
      </c>
      <c r="H52" s="169">
        <v>2699592173.25</v>
      </c>
      <c r="I52" s="173">
        <v>360.5</v>
      </c>
      <c r="J52" s="118">
        <f t="shared" si="40"/>
        <v>1.5095290985311625E-3</v>
      </c>
      <c r="K52" s="118">
        <f t="shared" si="41"/>
        <v>0</v>
      </c>
      <c r="L52" s="169">
        <v>2715241182.6399999</v>
      </c>
      <c r="M52" s="173">
        <v>360.5</v>
      </c>
      <c r="N52" s="118">
        <f t="shared" si="42"/>
        <v>5.7968049933854451E-3</v>
      </c>
      <c r="O52" s="118">
        <f t="shared" si="43"/>
        <v>0</v>
      </c>
      <c r="P52" s="169">
        <v>2728751406.8099999</v>
      </c>
      <c r="Q52" s="173">
        <v>360.5</v>
      </c>
      <c r="R52" s="118">
        <f t="shared" si="44"/>
        <v>4.975699490851207E-3</v>
      </c>
      <c r="S52" s="118">
        <f t="shared" si="45"/>
        <v>0</v>
      </c>
      <c r="T52" s="169">
        <v>2736104968.73</v>
      </c>
      <c r="U52" s="180">
        <v>360.5</v>
      </c>
      <c r="V52" s="118">
        <f t="shared" si="46"/>
        <v>2.6948449395749947E-3</v>
      </c>
      <c r="W52" s="118">
        <f t="shared" si="47"/>
        <v>0</v>
      </c>
      <c r="X52" s="169">
        <v>2721531889.6100001</v>
      </c>
      <c r="Y52" s="180">
        <v>360.5</v>
      </c>
      <c r="Z52" s="118">
        <f t="shared" si="48"/>
        <v>-5.3262134627693677E-3</v>
      </c>
      <c r="AA52" s="118">
        <f t="shared" si="49"/>
        <v>0</v>
      </c>
      <c r="AB52" s="169">
        <v>2753968060.9699998</v>
      </c>
      <c r="AC52" s="180">
        <v>360.5</v>
      </c>
      <c r="AD52" s="118">
        <f t="shared" si="50"/>
        <v>1.191835064796827E-2</v>
      </c>
      <c r="AE52" s="118">
        <f t="shared" si="51"/>
        <v>0</v>
      </c>
      <c r="AF52" s="169">
        <v>2791122622.1500001</v>
      </c>
      <c r="AG52" s="180">
        <v>360.5</v>
      </c>
      <c r="AH52" s="118">
        <f t="shared" si="52"/>
        <v>1.3491282526680344E-2</v>
      </c>
      <c r="AI52" s="118">
        <f t="shared" si="53"/>
        <v>0</v>
      </c>
      <c r="AJ52" s="119">
        <f t="shared" si="16"/>
        <v>5.4712788657839649E-3</v>
      </c>
      <c r="AK52" s="119">
        <f t="shared" si="17"/>
        <v>0</v>
      </c>
      <c r="AL52" s="120">
        <f t="shared" si="18"/>
        <v>3.5465997666025095E-2</v>
      </c>
      <c r="AM52" s="120">
        <f t="shared" si="19"/>
        <v>0</v>
      </c>
      <c r="AN52" s="121">
        <f t="shared" si="20"/>
        <v>6.0558770182186743E-3</v>
      </c>
      <c r="AO52" s="207">
        <f t="shared" si="21"/>
        <v>0</v>
      </c>
      <c r="AP52" s="125"/>
      <c r="AQ52" s="126"/>
      <c r="AR52" s="126"/>
      <c r="AS52" s="124"/>
      <c r="AT52" s="124"/>
    </row>
    <row r="53" spans="1:49">
      <c r="A53" s="202" t="s">
        <v>168</v>
      </c>
      <c r="B53" s="169">
        <v>429095704</v>
      </c>
      <c r="C53" s="173">
        <v>32833.64</v>
      </c>
      <c r="D53" s="169">
        <v>427381557.30000001</v>
      </c>
      <c r="E53" s="173">
        <v>32713.74</v>
      </c>
      <c r="F53" s="118">
        <f t="shared" si="38"/>
        <v>-3.9947887709451133E-3</v>
      </c>
      <c r="G53" s="118">
        <f t="shared" si="39"/>
        <v>-3.6517425421000479E-3</v>
      </c>
      <c r="H53" s="169">
        <v>529236393</v>
      </c>
      <c r="I53" s="173">
        <v>40354.75</v>
      </c>
      <c r="J53" s="118">
        <f t="shared" si="40"/>
        <v>0.23832295512111465</v>
      </c>
      <c r="K53" s="118">
        <f t="shared" si="41"/>
        <v>0.23357188753104957</v>
      </c>
      <c r="L53" s="169">
        <v>529937018</v>
      </c>
      <c r="M53" s="173">
        <v>40418.548000000003</v>
      </c>
      <c r="N53" s="118">
        <f t="shared" si="42"/>
        <v>1.3238413103612849E-3</v>
      </c>
      <c r="O53" s="118">
        <f t="shared" si="43"/>
        <v>1.5809291347363694E-3</v>
      </c>
      <c r="P53" s="169">
        <v>473283923.80000001</v>
      </c>
      <c r="Q53" s="173">
        <v>36194.125999999997</v>
      </c>
      <c r="R53" s="118">
        <f t="shared" si="44"/>
        <v>-0.10690533455052953</v>
      </c>
      <c r="S53" s="118">
        <f t="shared" si="45"/>
        <v>-0.10451691634246746</v>
      </c>
      <c r="T53" s="169">
        <v>486294170</v>
      </c>
      <c r="U53" s="173">
        <v>37175.589999999997</v>
      </c>
      <c r="V53" s="118">
        <f t="shared" si="46"/>
        <v>2.7489305141701472E-2</v>
      </c>
      <c r="W53" s="118">
        <f t="shared" si="47"/>
        <v>2.711666528430608E-2</v>
      </c>
      <c r="X53" s="169">
        <v>493357674.60000002</v>
      </c>
      <c r="Y53" s="180">
        <v>37712.870000000003</v>
      </c>
      <c r="Z53" s="118">
        <f t="shared" si="48"/>
        <v>1.4525168171356082E-2</v>
      </c>
      <c r="AA53" s="118">
        <f t="shared" si="49"/>
        <v>1.4452494230757498E-2</v>
      </c>
      <c r="AB53" s="169">
        <v>543146901</v>
      </c>
      <c r="AC53" s="180">
        <v>41249.49</v>
      </c>
      <c r="AD53" s="118">
        <f t="shared" si="50"/>
        <v>0.10091912817687011</v>
      </c>
      <c r="AE53" s="118">
        <f t="shared" si="51"/>
        <v>9.3777535361270439E-2</v>
      </c>
      <c r="AF53" s="169">
        <v>544047208.39999998</v>
      </c>
      <c r="AG53" s="180">
        <v>41296.92</v>
      </c>
      <c r="AH53" s="118">
        <f t="shared" si="52"/>
        <v>1.6575762438161756E-3</v>
      </c>
      <c r="AI53" s="118">
        <f t="shared" si="53"/>
        <v>1.149832397927836E-3</v>
      </c>
      <c r="AJ53" s="119">
        <f t="shared" si="16"/>
        <v>3.416723135546814E-2</v>
      </c>
      <c r="AK53" s="119">
        <f t="shared" si="17"/>
        <v>3.2935085631935035E-2</v>
      </c>
      <c r="AL53" s="120">
        <f t="shared" si="18"/>
        <v>0.2729777387612134</v>
      </c>
      <c r="AM53" s="120">
        <f t="shared" si="19"/>
        <v>0.26237232428942692</v>
      </c>
      <c r="AN53" s="121">
        <f t="shared" si="20"/>
        <v>0.10004224478884596</v>
      </c>
      <c r="AO53" s="207">
        <f t="shared" si="21"/>
        <v>9.7510017405556954E-2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105357326923.52</v>
      </c>
      <c r="C54" s="179"/>
      <c r="D54" s="185">
        <f>SUM(D45:D53)</f>
        <v>108601147903.16998</v>
      </c>
      <c r="E54" s="179"/>
      <c r="F54" s="118">
        <f>((D54-B54)/B54)</f>
        <v>3.078875550824009E-2</v>
      </c>
      <c r="G54" s="118"/>
      <c r="H54" s="185">
        <f>SUM(H45:H53)</f>
        <v>111207743158.83</v>
      </c>
      <c r="I54" s="179"/>
      <c r="J54" s="118">
        <f>((H54-D54)/D54)</f>
        <v>2.4001544237673148E-2</v>
      </c>
      <c r="K54" s="118"/>
      <c r="L54" s="185">
        <f>SUM(L45:L53)</f>
        <v>112891161321.79999</v>
      </c>
      <c r="M54" s="179"/>
      <c r="N54" s="118">
        <f>((L54-H54)/H54)</f>
        <v>1.5137598472488387E-2</v>
      </c>
      <c r="O54" s="118"/>
      <c r="P54" s="185">
        <f>SUM(P45:P53)</f>
        <v>117440556444.56</v>
      </c>
      <c r="Q54" s="179"/>
      <c r="R54" s="118">
        <f>((P54-L54)/L54)</f>
        <v>4.0298948735161016E-2</v>
      </c>
      <c r="S54" s="118"/>
      <c r="T54" s="185">
        <f>SUM(T45:T53)</f>
        <v>123048118609.16998</v>
      </c>
      <c r="U54" s="179"/>
      <c r="V54" s="118">
        <f>((T54-P54)/P54)</f>
        <v>4.7748089198275723E-2</v>
      </c>
      <c r="W54" s="118"/>
      <c r="X54" s="185">
        <f>SUM(X45:X53)</f>
        <v>126574929831.13</v>
      </c>
      <c r="Y54" s="179"/>
      <c r="Z54" s="118">
        <f>((X54-T54)/T54)</f>
        <v>2.8662049138370095E-2</v>
      </c>
      <c r="AA54" s="118"/>
      <c r="AB54" s="185">
        <f>SUM(AB45:AB53)</f>
        <v>131739616408.21001</v>
      </c>
      <c r="AC54" s="179"/>
      <c r="AD54" s="118">
        <f>((AB54-X54)/X54)</f>
        <v>4.0803392772727355E-2</v>
      </c>
      <c r="AE54" s="118"/>
      <c r="AF54" s="185">
        <f>SUM(AF45:AF53)</f>
        <v>134068985086.54996</v>
      </c>
      <c r="AG54" s="179"/>
      <c r="AH54" s="118">
        <f>((AF54-AB54)/AB54)</f>
        <v>1.7681611210420865E-2</v>
      </c>
      <c r="AI54" s="118"/>
      <c r="AJ54" s="119">
        <f t="shared" si="16"/>
        <v>3.0640248659169582E-2</v>
      </c>
      <c r="AK54" s="119"/>
      <c r="AL54" s="120">
        <f t="shared" si="18"/>
        <v>0.2345079925498337</v>
      </c>
      <c r="AM54" s="120"/>
      <c r="AN54" s="121">
        <f t="shared" si="20"/>
        <v>1.162217317215805E-2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6944687197.79</v>
      </c>
      <c r="C56" s="173">
        <v>3149.3200034276306</v>
      </c>
      <c r="D56" s="173">
        <v>7012691757.3500004</v>
      </c>
      <c r="E56" s="173">
        <v>3152.28</v>
      </c>
      <c r="F56" s="118">
        <f t="shared" ref="F56:F76" si="54">((D56-B56)/B56)</f>
        <v>9.7923142717848306E-3</v>
      </c>
      <c r="G56" s="118">
        <f t="shared" ref="G56:G76" si="55">((E56-C56)/C56)</f>
        <v>9.3988434619157225E-4</v>
      </c>
      <c r="H56" s="173">
        <v>7025505530.8000002</v>
      </c>
      <c r="I56" s="173">
        <v>3155.55</v>
      </c>
      <c r="J56" s="118">
        <f t="shared" ref="J56:J76" si="56">((H56-D56)/D56)</f>
        <v>1.8272261056633064E-3</v>
      </c>
      <c r="K56" s="118">
        <f t="shared" ref="K56:K76" si="57">((I56-E56)/E56)</f>
        <v>1.0373443983402431E-3</v>
      </c>
      <c r="L56" s="173">
        <v>7064536881.8599997</v>
      </c>
      <c r="M56" s="173">
        <v>3158.6999999995528</v>
      </c>
      <c r="N56" s="118">
        <f t="shared" ref="N56:N76" si="58">((L56-H56)/H56)</f>
        <v>5.5556644128860197E-3</v>
      </c>
      <c r="O56" s="118">
        <f t="shared" ref="O56:O76" si="59">((M56-I56)/I56)</f>
        <v>9.9824119394483347E-4</v>
      </c>
      <c r="P56" s="173">
        <v>7054082845.1499996</v>
      </c>
      <c r="Q56" s="173">
        <v>3161.57</v>
      </c>
      <c r="R56" s="118">
        <f t="shared" ref="R56:R76" si="60">((P56-L56)/L56)</f>
        <v>-1.4797908036751062E-3</v>
      </c>
      <c r="S56" s="118">
        <f t="shared" ref="S56:S76" si="61">((Q56-M56)/M56)</f>
        <v>9.0860164005691219E-4</v>
      </c>
      <c r="T56" s="173">
        <v>7021906039.3400002</v>
      </c>
      <c r="U56" s="173">
        <v>3163.5</v>
      </c>
      <c r="V56" s="118">
        <f t="shared" ref="V56:V76" si="62">((T56-P56)/P56)</f>
        <v>-4.5614442750870829E-3</v>
      </c>
      <c r="W56" s="118">
        <f t="shared" ref="W56:W76" si="63">((U56-Q56)/Q56)</f>
        <v>6.1045619739554598E-4</v>
      </c>
      <c r="X56" s="173">
        <v>6968346404.3199997</v>
      </c>
      <c r="Y56" s="173">
        <v>3167.78</v>
      </c>
      <c r="Z56" s="118">
        <f t="shared" ref="Z56:Z76" si="64">((X56-T56)/T56)</f>
        <v>-7.627506651318651E-3</v>
      </c>
      <c r="AA56" s="118">
        <f t="shared" ref="AA56:AA76" si="65">((Y56-U56)/U56)</f>
        <v>1.3529318792477321E-3</v>
      </c>
      <c r="AB56" s="173">
        <v>7038021805.6300001</v>
      </c>
      <c r="AC56" s="173">
        <v>3170.69</v>
      </c>
      <c r="AD56" s="118">
        <f t="shared" ref="AD56:AD76" si="66">((AB56-X56)/X56)</f>
        <v>9.9988429488530334E-3</v>
      </c>
      <c r="AE56" s="118">
        <f t="shared" ref="AE56:AE76" si="67">((AC56-Y56)/Y56)</f>
        <v>9.1862439942163102E-4</v>
      </c>
      <c r="AF56" s="173">
        <v>8331679401.04</v>
      </c>
      <c r="AG56" s="173">
        <v>3173.49</v>
      </c>
      <c r="AH56" s="118">
        <f t="shared" ref="AH56:AH76" si="68">((AF56-AB56)/AB56)</f>
        <v>0.18380983053720443</v>
      </c>
      <c r="AI56" s="118">
        <f t="shared" ref="AI56:AI76" si="69">((AG56-AC56)/AC56)</f>
        <v>8.8308853908762044E-4</v>
      </c>
      <c r="AJ56" s="119">
        <f t="shared" si="16"/>
        <v>2.4664392068288847E-2</v>
      </c>
      <c r="AK56" s="119">
        <f t="shared" si="17"/>
        <v>9.5614657421076125E-4</v>
      </c>
      <c r="AL56" s="120">
        <f t="shared" si="18"/>
        <v>0.18808578636121701</v>
      </c>
      <c r="AM56" s="120">
        <f t="shared" si="19"/>
        <v>6.7284632075829496E-3</v>
      </c>
      <c r="AN56" s="121">
        <f t="shared" si="20"/>
        <v>6.4620476373499422E-2</v>
      </c>
      <c r="AO56" s="207">
        <f t="shared" si="21"/>
        <v>2.0513961430159425E-4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4109499305.8000002</v>
      </c>
      <c r="C57" s="173">
        <v>1</v>
      </c>
      <c r="D57" s="173">
        <v>4096848860.79</v>
      </c>
      <c r="E57" s="173">
        <v>1</v>
      </c>
      <c r="F57" s="118">
        <f t="shared" si="54"/>
        <v>-3.078342169846785E-3</v>
      </c>
      <c r="G57" s="118">
        <f t="shared" si="55"/>
        <v>0</v>
      </c>
      <c r="H57" s="173">
        <v>4259049021.5</v>
      </c>
      <c r="I57" s="173">
        <v>1</v>
      </c>
      <c r="J57" s="118">
        <f t="shared" si="56"/>
        <v>3.9591443624484308E-2</v>
      </c>
      <c r="K57" s="118">
        <f t="shared" si="57"/>
        <v>0</v>
      </c>
      <c r="L57" s="173">
        <v>4245703566.8899999</v>
      </c>
      <c r="M57" s="173">
        <v>1</v>
      </c>
      <c r="N57" s="118">
        <f t="shared" si="58"/>
        <v>-3.1334353144636925E-3</v>
      </c>
      <c r="O57" s="118">
        <f t="shared" si="59"/>
        <v>0</v>
      </c>
      <c r="P57" s="173">
        <v>4417364811.8500004</v>
      </c>
      <c r="Q57" s="173">
        <v>1</v>
      </c>
      <c r="R57" s="118">
        <f t="shared" si="60"/>
        <v>4.0431754656329734E-2</v>
      </c>
      <c r="S57" s="118">
        <f t="shared" si="61"/>
        <v>0</v>
      </c>
      <c r="T57" s="173">
        <v>4403673257</v>
      </c>
      <c r="U57" s="173">
        <v>1</v>
      </c>
      <c r="V57" s="118">
        <f t="shared" si="62"/>
        <v>-3.0994847455821368E-3</v>
      </c>
      <c r="W57" s="118">
        <f t="shared" si="63"/>
        <v>0</v>
      </c>
      <c r="X57" s="173">
        <v>4876225871.3599997</v>
      </c>
      <c r="Y57" s="173">
        <v>1</v>
      </c>
      <c r="Z57" s="118">
        <f t="shared" si="64"/>
        <v>0.10730873677079436</v>
      </c>
      <c r="AA57" s="118">
        <f t="shared" si="65"/>
        <v>0</v>
      </c>
      <c r="AB57" s="173">
        <v>4987006267.7799997</v>
      </c>
      <c r="AC57" s="173">
        <v>1</v>
      </c>
      <c r="AD57" s="118">
        <f t="shared" si="66"/>
        <v>2.2718471076300442E-2</v>
      </c>
      <c r="AE57" s="118">
        <f t="shared" si="67"/>
        <v>0</v>
      </c>
      <c r="AF57" s="173">
        <v>5331254416.6800003</v>
      </c>
      <c r="AG57" s="173">
        <v>1</v>
      </c>
      <c r="AH57" s="118">
        <f t="shared" si="68"/>
        <v>6.9029018696871419E-2</v>
      </c>
      <c r="AI57" s="118">
        <f t="shared" si="69"/>
        <v>0</v>
      </c>
      <c r="AJ57" s="119">
        <f t="shared" si="16"/>
        <v>3.3721020324360959E-2</v>
      </c>
      <c r="AK57" s="119">
        <f t="shared" si="17"/>
        <v>0</v>
      </c>
      <c r="AL57" s="120">
        <f t="shared" si="18"/>
        <v>0.30130610081914727</v>
      </c>
      <c r="AM57" s="120">
        <f t="shared" si="19"/>
        <v>0</v>
      </c>
      <c r="AN57" s="121">
        <f t="shared" si="20"/>
        <v>3.9515914063372133E-2</v>
      </c>
      <c r="AO57" s="207">
        <f t="shared" si="21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10197472238.85</v>
      </c>
      <c r="C58" s="173">
        <v>23.3278</v>
      </c>
      <c r="D58" s="173">
        <v>10210744125.08</v>
      </c>
      <c r="E58" s="173">
        <v>23.3535</v>
      </c>
      <c r="F58" s="118">
        <f t="shared" si="54"/>
        <v>1.3014878510222111E-3</v>
      </c>
      <c r="G58" s="118">
        <f t="shared" si="55"/>
        <v>1.1016898293023988E-3</v>
      </c>
      <c r="H58" s="173">
        <v>10212406578.27</v>
      </c>
      <c r="I58" s="173">
        <v>23.385400000000001</v>
      </c>
      <c r="J58" s="118">
        <f t="shared" si="56"/>
        <v>1.6281410733985158E-4</v>
      </c>
      <c r="K58" s="118">
        <f t="shared" si="57"/>
        <v>1.3659622754619333E-3</v>
      </c>
      <c r="L58" s="173">
        <v>10346741353.879999</v>
      </c>
      <c r="M58" s="173">
        <v>23.414100000000001</v>
      </c>
      <c r="N58" s="118">
        <f t="shared" si="58"/>
        <v>1.3154076326713898E-2</v>
      </c>
      <c r="O58" s="118">
        <f t="shared" si="59"/>
        <v>1.2272614537275656E-3</v>
      </c>
      <c r="P58" s="173">
        <v>10024691080.16</v>
      </c>
      <c r="Q58" s="173">
        <v>23.444199999999999</v>
      </c>
      <c r="R58" s="118">
        <f t="shared" si="60"/>
        <v>-3.1125768268985613E-2</v>
      </c>
      <c r="S58" s="118">
        <f t="shared" si="61"/>
        <v>1.2855501599462439E-3</v>
      </c>
      <c r="T58" s="173">
        <v>10404165019.790001</v>
      </c>
      <c r="U58" s="173">
        <v>23.4742</v>
      </c>
      <c r="V58" s="118">
        <f t="shared" si="62"/>
        <v>3.7853928524642824E-2</v>
      </c>
      <c r="W58" s="118">
        <f t="shared" si="63"/>
        <v>1.2796341952381032E-3</v>
      </c>
      <c r="X58" s="173">
        <v>10404385670.52</v>
      </c>
      <c r="Y58" s="173">
        <v>23.478300000000001</v>
      </c>
      <c r="Z58" s="118">
        <f t="shared" si="64"/>
        <v>2.1207922940460614E-5</v>
      </c>
      <c r="AA58" s="118">
        <f t="shared" si="65"/>
        <v>1.7465983931299481E-4</v>
      </c>
      <c r="AB58" s="173">
        <v>10415185615.4</v>
      </c>
      <c r="AC58" s="173">
        <v>23.422699999999999</v>
      </c>
      <c r="AD58" s="118">
        <f t="shared" si="66"/>
        <v>1.0380185070032483E-3</v>
      </c>
      <c r="AE58" s="118">
        <f t="shared" si="67"/>
        <v>-2.3681442012412255E-3</v>
      </c>
      <c r="AF58" s="173">
        <v>10412989769.719999</v>
      </c>
      <c r="AG58" s="173">
        <v>23.446000000000002</v>
      </c>
      <c r="AH58" s="118">
        <f t="shared" si="68"/>
        <v>-2.108311614488661E-4</v>
      </c>
      <c r="AI58" s="118">
        <f t="shared" si="69"/>
        <v>9.9476149205695945E-4</v>
      </c>
      <c r="AJ58" s="119">
        <f t="shared" si="16"/>
        <v>2.7743667261535018E-3</v>
      </c>
      <c r="AK58" s="119">
        <f t="shared" si="17"/>
        <v>6.3267188047562168E-4</v>
      </c>
      <c r="AL58" s="120">
        <f t="shared" si="18"/>
        <v>1.9807140612135829E-2</v>
      </c>
      <c r="AM58" s="120">
        <f t="shared" si="19"/>
        <v>3.9608623974993528E-3</v>
      </c>
      <c r="AN58" s="121">
        <f t="shared" si="20"/>
        <v>1.8958710603678777E-2</v>
      </c>
      <c r="AO58" s="207">
        <f t="shared" si="21"/>
        <v>1.2706477964185752E-3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452115085.83999997</v>
      </c>
      <c r="C59" s="173">
        <v>2.0272999999999999</v>
      </c>
      <c r="D59" s="173">
        <v>459507255.61000001</v>
      </c>
      <c r="E59" s="173">
        <v>2.0604</v>
      </c>
      <c r="F59" s="118">
        <f t="shared" si="54"/>
        <v>1.6350194898420337E-2</v>
      </c>
      <c r="G59" s="118">
        <f t="shared" si="55"/>
        <v>1.6327134612538909E-2</v>
      </c>
      <c r="H59" s="173">
        <v>453257809.30000001</v>
      </c>
      <c r="I59" s="173">
        <v>2.0324</v>
      </c>
      <c r="J59" s="118">
        <f t="shared" si="56"/>
        <v>-1.3600321286992099E-2</v>
      </c>
      <c r="K59" s="118">
        <f t="shared" si="57"/>
        <v>-1.3589594253543013E-2</v>
      </c>
      <c r="L59" s="173">
        <v>454708465.80000001</v>
      </c>
      <c r="M59" s="173">
        <v>2.0388999999999999</v>
      </c>
      <c r="N59" s="118">
        <f t="shared" si="58"/>
        <v>3.2005107694456662E-3</v>
      </c>
      <c r="O59" s="118">
        <f t="shared" si="59"/>
        <v>3.198189332808478E-3</v>
      </c>
      <c r="P59" s="173">
        <v>448813537.57999998</v>
      </c>
      <c r="Q59" s="173">
        <v>2.0125000000000002</v>
      </c>
      <c r="R59" s="118">
        <f t="shared" si="60"/>
        <v>-1.2964192803467325E-2</v>
      </c>
      <c r="S59" s="118">
        <f t="shared" si="61"/>
        <v>-1.2948158320662984E-2</v>
      </c>
      <c r="T59" s="173">
        <v>450547724.98000002</v>
      </c>
      <c r="U59" s="173">
        <v>2.0226000000000002</v>
      </c>
      <c r="V59" s="118">
        <f t="shared" si="62"/>
        <v>3.8639373699616199E-3</v>
      </c>
      <c r="W59" s="118">
        <f t="shared" si="63"/>
        <v>5.0186335403726691E-3</v>
      </c>
      <c r="X59" s="173">
        <v>452665779.39999998</v>
      </c>
      <c r="Y59" s="173">
        <v>2.0320999999999998</v>
      </c>
      <c r="Z59" s="118">
        <f t="shared" si="64"/>
        <v>4.7010656198385606E-3</v>
      </c>
      <c r="AA59" s="118">
        <f t="shared" si="65"/>
        <v>4.6969247503211801E-3</v>
      </c>
      <c r="AB59" s="173">
        <v>453991927.5</v>
      </c>
      <c r="AC59" s="173">
        <v>2.0381</v>
      </c>
      <c r="AD59" s="118">
        <f t="shared" si="66"/>
        <v>2.9296407202634321E-3</v>
      </c>
      <c r="AE59" s="118">
        <f t="shared" si="67"/>
        <v>2.9526105998721659E-3</v>
      </c>
      <c r="AF59" s="173">
        <v>449664681.12</v>
      </c>
      <c r="AG59" s="173">
        <v>2.0425</v>
      </c>
      <c r="AH59" s="118">
        <f t="shared" si="68"/>
        <v>-9.5315491705521473E-3</v>
      </c>
      <c r="AI59" s="118">
        <f t="shared" si="69"/>
        <v>2.158873460576007E-3</v>
      </c>
      <c r="AJ59" s="119">
        <f t="shared" si="16"/>
        <v>-6.3133923538524447E-4</v>
      </c>
      <c r="AK59" s="119">
        <f t="shared" si="17"/>
        <v>9.7682671528542646E-4</v>
      </c>
      <c r="AL59" s="120">
        <f t="shared" si="18"/>
        <v>-2.1419845649518425E-2</v>
      </c>
      <c r="AM59" s="120">
        <f t="shared" si="19"/>
        <v>-8.6876334692292893E-3</v>
      </c>
      <c r="AN59" s="121">
        <f t="shared" si="20"/>
        <v>1.0446364487343028E-2</v>
      </c>
      <c r="AO59" s="207">
        <f t="shared" si="21"/>
        <v>9.8715212373760644E-3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15932105235.67</v>
      </c>
      <c r="C60" s="181">
        <v>280.36</v>
      </c>
      <c r="D60" s="169">
        <v>16072752828.370001</v>
      </c>
      <c r="E60" s="181">
        <v>280.79000000000002</v>
      </c>
      <c r="F60" s="118">
        <f t="shared" si="54"/>
        <v>8.8279352050166168E-3</v>
      </c>
      <c r="G60" s="118">
        <f t="shared" si="55"/>
        <v>1.5337423312883679E-3</v>
      </c>
      <c r="H60" s="169">
        <v>16016120173.58</v>
      </c>
      <c r="I60" s="181">
        <v>281.27</v>
      </c>
      <c r="J60" s="118">
        <f t="shared" si="56"/>
        <v>-3.5235192996957354E-3</v>
      </c>
      <c r="K60" s="118">
        <f t="shared" si="57"/>
        <v>1.7094625876988543E-3</v>
      </c>
      <c r="L60" s="169">
        <v>15693617458.200001</v>
      </c>
      <c r="M60" s="181">
        <v>281.89</v>
      </c>
      <c r="N60" s="118">
        <f t="shared" si="58"/>
        <v>-2.0136132339466071E-2</v>
      </c>
      <c r="O60" s="118">
        <f t="shared" si="59"/>
        <v>2.2042876950972537E-3</v>
      </c>
      <c r="P60" s="169">
        <v>15372580698.91</v>
      </c>
      <c r="Q60" s="181">
        <v>282.51</v>
      </c>
      <c r="R60" s="118">
        <f t="shared" si="60"/>
        <v>-2.0456517443800535E-2</v>
      </c>
      <c r="S60" s="118">
        <f t="shared" si="61"/>
        <v>2.1994394976764149E-3</v>
      </c>
      <c r="T60" s="169">
        <v>15364638254.360001</v>
      </c>
      <c r="U60" s="181">
        <v>282.99</v>
      </c>
      <c r="V60" s="118">
        <f t="shared" si="62"/>
        <v>-5.166630577884948E-4</v>
      </c>
      <c r="W60" s="118">
        <f t="shared" si="63"/>
        <v>1.6990549007115437E-3</v>
      </c>
      <c r="X60" s="169">
        <v>16243823926.42</v>
      </c>
      <c r="Y60" s="181">
        <v>283.44</v>
      </c>
      <c r="Z60" s="118">
        <f t="shared" si="64"/>
        <v>5.7221371405246996E-2</v>
      </c>
      <c r="AA60" s="118">
        <f t="shared" si="65"/>
        <v>1.5901621965440072E-3</v>
      </c>
      <c r="AB60" s="169">
        <v>16608825120.84</v>
      </c>
      <c r="AC60" s="181">
        <v>283.89</v>
      </c>
      <c r="AD60" s="118">
        <f t="shared" si="66"/>
        <v>2.2470152106631659E-2</v>
      </c>
      <c r="AE60" s="118">
        <f t="shared" si="67"/>
        <v>1.5876375952582156E-3</v>
      </c>
      <c r="AF60" s="169">
        <v>16846993806.16</v>
      </c>
      <c r="AG60" s="181">
        <v>284.27</v>
      </c>
      <c r="AH60" s="118">
        <f t="shared" si="68"/>
        <v>1.4339887595128956E-2</v>
      </c>
      <c r="AI60" s="118">
        <f t="shared" si="69"/>
        <v>1.3385466201697681E-3</v>
      </c>
      <c r="AJ60" s="119">
        <f t="shared" si="16"/>
        <v>7.2783142714091739E-3</v>
      </c>
      <c r="AK60" s="119">
        <f t="shared" si="17"/>
        <v>1.7327916780555531E-3</v>
      </c>
      <c r="AL60" s="120">
        <f t="shared" si="18"/>
        <v>4.8171024967383742E-2</v>
      </c>
      <c r="AM60" s="120">
        <f t="shared" si="19"/>
        <v>1.2393603760817554E-2</v>
      </c>
      <c r="AN60" s="121">
        <f t="shared" si="20"/>
        <v>2.5285744399454236E-2</v>
      </c>
      <c r="AO60" s="207">
        <f t="shared" si="21"/>
        <v>3.1126786422866449E-4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4423466125.5200005</v>
      </c>
      <c r="C61" s="181">
        <v>1</v>
      </c>
      <c r="D61" s="169">
        <v>4452490500.1000004</v>
      </c>
      <c r="E61" s="181">
        <v>1.01</v>
      </c>
      <c r="F61" s="118">
        <f t="shared" si="54"/>
        <v>6.5614551477068146E-3</v>
      </c>
      <c r="G61" s="118">
        <f t="shared" si="55"/>
        <v>1.0000000000000009E-2</v>
      </c>
      <c r="H61" s="169">
        <v>4397686947.7700005</v>
      </c>
      <c r="I61" s="181">
        <v>1.01</v>
      </c>
      <c r="J61" s="118">
        <f t="shared" si="56"/>
        <v>-1.230851639745645E-2</v>
      </c>
      <c r="K61" s="118">
        <f t="shared" si="57"/>
        <v>0</v>
      </c>
      <c r="L61" s="169">
        <v>4341754485.8699999</v>
      </c>
      <c r="M61" s="181">
        <v>1.01</v>
      </c>
      <c r="N61" s="118">
        <f t="shared" si="58"/>
        <v>-1.271860925170289E-2</v>
      </c>
      <c r="O61" s="118">
        <f t="shared" si="59"/>
        <v>0</v>
      </c>
      <c r="P61" s="169">
        <v>4329956508.7299995</v>
      </c>
      <c r="Q61" s="181">
        <v>1.01</v>
      </c>
      <c r="R61" s="118">
        <f t="shared" si="60"/>
        <v>-2.7173294064406933E-3</v>
      </c>
      <c r="S61" s="118">
        <f t="shared" si="61"/>
        <v>0</v>
      </c>
      <c r="T61" s="169">
        <v>4341387056.9799995</v>
      </c>
      <c r="U61" s="181">
        <v>1.01</v>
      </c>
      <c r="V61" s="118">
        <f t="shared" si="62"/>
        <v>2.6398759957412697E-3</v>
      </c>
      <c r="W61" s="118">
        <f t="shared" si="63"/>
        <v>0</v>
      </c>
      <c r="X61" s="169">
        <v>4338427449.4799995</v>
      </c>
      <c r="Y61" s="181">
        <v>1.02</v>
      </c>
      <c r="Z61" s="118">
        <f t="shared" si="64"/>
        <v>-6.8171933558460298E-4</v>
      </c>
      <c r="AA61" s="118">
        <f t="shared" si="65"/>
        <v>9.9009900990099098E-3</v>
      </c>
      <c r="AB61" s="169">
        <v>4233476333.52</v>
      </c>
      <c r="AC61" s="181">
        <v>1.02</v>
      </c>
      <c r="AD61" s="118">
        <f t="shared" si="66"/>
        <v>-2.419105014020205E-2</v>
      </c>
      <c r="AE61" s="118">
        <f t="shared" si="67"/>
        <v>0</v>
      </c>
      <c r="AF61" s="169">
        <v>4259343265.6700001</v>
      </c>
      <c r="AG61" s="181">
        <v>1.02</v>
      </c>
      <c r="AH61" s="118">
        <f t="shared" si="68"/>
        <v>6.1100925367622337E-3</v>
      </c>
      <c r="AI61" s="118">
        <f t="shared" si="69"/>
        <v>0</v>
      </c>
      <c r="AJ61" s="119">
        <f t="shared" si="16"/>
        <v>-4.6632251063970457E-3</v>
      </c>
      <c r="AK61" s="119">
        <f t="shared" si="17"/>
        <v>2.4876237623762398E-3</v>
      </c>
      <c r="AL61" s="120">
        <f t="shared" si="18"/>
        <v>-4.3379594953804466E-2</v>
      </c>
      <c r="AM61" s="120">
        <f t="shared" si="19"/>
        <v>9.9009900990099098E-3</v>
      </c>
      <c r="AN61" s="121">
        <f t="shared" si="20"/>
        <v>1.0821325816830041E-2</v>
      </c>
      <c r="AO61" s="207">
        <f t="shared" si="21"/>
        <v>4.6062601668905995E-3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13558386300.52</v>
      </c>
      <c r="C62" s="181">
        <v>3.73</v>
      </c>
      <c r="D62" s="170">
        <v>13910778920.370001</v>
      </c>
      <c r="E62" s="181">
        <v>3.74</v>
      </c>
      <c r="F62" s="118">
        <f t="shared" si="54"/>
        <v>2.5990749344299562E-2</v>
      </c>
      <c r="G62" s="118">
        <f t="shared" si="55"/>
        <v>2.6809651474531452E-3</v>
      </c>
      <c r="H62" s="170">
        <v>15656541124.68</v>
      </c>
      <c r="I62" s="181">
        <v>3.74</v>
      </c>
      <c r="J62" s="118">
        <f t="shared" si="56"/>
        <v>0.12549708498016771</v>
      </c>
      <c r="K62" s="118">
        <f t="shared" si="57"/>
        <v>0</v>
      </c>
      <c r="L62" s="170">
        <v>16364374063.719999</v>
      </c>
      <c r="M62" s="181">
        <v>3.74</v>
      </c>
      <c r="N62" s="118">
        <f t="shared" si="58"/>
        <v>4.5210045654605992E-2</v>
      </c>
      <c r="O62" s="118">
        <f t="shared" si="59"/>
        <v>0</v>
      </c>
      <c r="P62" s="170">
        <v>16407266412.790001</v>
      </c>
      <c r="Q62" s="181">
        <v>3.75</v>
      </c>
      <c r="R62" s="118">
        <f t="shared" si="60"/>
        <v>2.6210809471224703E-3</v>
      </c>
      <c r="S62" s="118">
        <f t="shared" si="61"/>
        <v>2.6737967914437933E-3</v>
      </c>
      <c r="T62" s="170">
        <v>16584850268.950001</v>
      </c>
      <c r="U62" s="181">
        <v>3.75</v>
      </c>
      <c r="V62" s="118">
        <f t="shared" si="62"/>
        <v>1.0823488306471785E-2</v>
      </c>
      <c r="W62" s="118">
        <f t="shared" si="63"/>
        <v>0</v>
      </c>
      <c r="X62" s="170">
        <v>16780989020.98</v>
      </c>
      <c r="Y62" s="181">
        <v>3.76</v>
      </c>
      <c r="Z62" s="118">
        <f t="shared" si="64"/>
        <v>1.1826380633487411E-2</v>
      </c>
      <c r="AA62" s="118">
        <f t="shared" si="65"/>
        <v>2.6666666666666098E-3</v>
      </c>
      <c r="AB62" s="170">
        <v>16922516712.93</v>
      </c>
      <c r="AC62" s="181">
        <v>3.76</v>
      </c>
      <c r="AD62" s="118">
        <f t="shared" si="66"/>
        <v>8.4338111283583702E-3</v>
      </c>
      <c r="AE62" s="118">
        <f t="shared" si="67"/>
        <v>0</v>
      </c>
      <c r="AF62" s="170">
        <v>17600002948.900002</v>
      </c>
      <c r="AG62" s="181">
        <v>3.77</v>
      </c>
      <c r="AH62" s="118">
        <f t="shared" si="68"/>
        <v>4.0034602858589813E-2</v>
      </c>
      <c r="AI62" s="118">
        <f t="shared" si="69"/>
        <v>2.6595744680851679E-3</v>
      </c>
      <c r="AJ62" s="119">
        <f t="shared" si="16"/>
        <v>3.3804655481637885E-2</v>
      </c>
      <c r="AK62" s="119">
        <f t="shared" si="17"/>
        <v>1.3351253842060894E-3</v>
      </c>
      <c r="AL62" s="120">
        <f t="shared" si="18"/>
        <v>0.26520614335461484</v>
      </c>
      <c r="AM62" s="120">
        <f t="shared" si="19"/>
        <v>8.0213903743314979E-3</v>
      </c>
      <c r="AN62" s="121">
        <f t="shared" si="20"/>
        <v>4.0115418481756239E-2</v>
      </c>
      <c r="AO62" s="207">
        <f t="shared" si="21"/>
        <v>1.4273217944199468E-3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33393184799.02</v>
      </c>
      <c r="C63" s="169">
        <v>3792.79</v>
      </c>
      <c r="D63" s="169">
        <v>33530749803.75</v>
      </c>
      <c r="E63" s="169">
        <v>3797.17</v>
      </c>
      <c r="F63" s="118">
        <f t="shared" si="54"/>
        <v>4.1195533028055686E-3</v>
      </c>
      <c r="G63" s="118">
        <f t="shared" si="55"/>
        <v>1.1548227030761284E-3</v>
      </c>
      <c r="H63" s="169">
        <v>33552356901</v>
      </c>
      <c r="I63" s="169">
        <v>3801.01</v>
      </c>
      <c r="J63" s="118">
        <f t="shared" si="56"/>
        <v>6.4439648312259075E-4</v>
      </c>
      <c r="K63" s="118">
        <f t="shared" si="57"/>
        <v>1.0112794528557177E-3</v>
      </c>
      <c r="L63" s="169">
        <v>32906437145.279999</v>
      </c>
      <c r="M63" s="169">
        <v>3806.48</v>
      </c>
      <c r="N63" s="118">
        <f t="shared" si="58"/>
        <v>-1.9251099337845627E-2</v>
      </c>
      <c r="O63" s="118">
        <f t="shared" si="59"/>
        <v>1.4390911889207868E-3</v>
      </c>
      <c r="P63" s="169">
        <v>33069305991.32</v>
      </c>
      <c r="Q63" s="169">
        <v>3810.54</v>
      </c>
      <c r="R63" s="118">
        <f t="shared" si="60"/>
        <v>4.9494524527509453E-3</v>
      </c>
      <c r="S63" s="118">
        <f t="shared" si="61"/>
        <v>1.0666022151699065E-3</v>
      </c>
      <c r="T63" s="169">
        <v>33127168180.259998</v>
      </c>
      <c r="U63" s="169">
        <v>3814.44</v>
      </c>
      <c r="V63" s="118">
        <f t="shared" si="62"/>
        <v>1.7497249248347164E-3</v>
      </c>
      <c r="W63" s="118">
        <f t="shared" si="63"/>
        <v>1.0234769875136047E-3</v>
      </c>
      <c r="X63" s="169">
        <v>33025743818.16</v>
      </c>
      <c r="Y63" s="169">
        <v>3818.53</v>
      </c>
      <c r="Z63" s="118">
        <f t="shared" si="64"/>
        <v>-3.0616671352076447E-3</v>
      </c>
      <c r="AA63" s="118">
        <f t="shared" si="65"/>
        <v>1.0722412726376991E-3</v>
      </c>
      <c r="AB63" s="169">
        <v>32936049897.389999</v>
      </c>
      <c r="AC63" s="169">
        <v>3822.49</v>
      </c>
      <c r="AD63" s="118">
        <f t="shared" si="66"/>
        <v>-2.7158788993173286E-3</v>
      </c>
      <c r="AE63" s="118">
        <f t="shared" si="67"/>
        <v>1.0370482882155127E-3</v>
      </c>
      <c r="AF63" s="169">
        <v>33229863980.330002</v>
      </c>
      <c r="AG63" s="169">
        <v>3827.11</v>
      </c>
      <c r="AH63" s="118">
        <f t="shared" si="68"/>
        <v>8.9207444078861931E-3</v>
      </c>
      <c r="AI63" s="118">
        <f t="shared" si="69"/>
        <v>1.2086362554252191E-3</v>
      </c>
      <c r="AJ63" s="119">
        <f t="shared" si="16"/>
        <v>-5.8059672512132329E-4</v>
      </c>
      <c r="AK63" s="119">
        <f t="shared" si="17"/>
        <v>1.126649795476822E-3</v>
      </c>
      <c r="AL63" s="120">
        <f t="shared" si="18"/>
        <v>-8.973429618515355E-3</v>
      </c>
      <c r="AM63" s="120">
        <f t="shared" si="19"/>
        <v>7.8848194839841387E-3</v>
      </c>
      <c r="AN63" s="121">
        <f t="shared" si="20"/>
        <v>8.5287928556991594E-3</v>
      </c>
      <c r="AO63" s="207">
        <f t="shared" si="21"/>
        <v>1.4327021936384545E-4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244594148.11000001</v>
      </c>
      <c r="C64" s="169">
        <v>3088.7</v>
      </c>
      <c r="D64" s="169">
        <v>242634678.50999999</v>
      </c>
      <c r="E64" s="169">
        <v>3064.02</v>
      </c>
      <c r="F64" s="118">
        <f t="shared" si="54"/>
        <v>-8.0111058058461894E-3</v>
      </c>
      <c r="G64" s="118">
        <f t="shared" si="55"/>
        <v>-7.9904166801566482E-3</v>
      </c>
      <c r="H64" s="169">
        <v>244932661.31999999</v>
      </c>
      <c r="I64" s="169">
        <v>3093.26</v>
      </c>
      <c r="J64" s="118">
        <f t="shared" si="56"/>
        <v>9.4709578371555535E-3</v>
      </c>
      <c r="K64" s="118">
        <f t="shared" si="57"/>
        <v>9.5430186487034142E-3</v>
      </c>
      <c r="L64" s="169">
        <v>247463141.31</v>
      </c>
      <c r="M64" s="169">
        <v>3125.38</v>
      </c>
      <c r="N64" s="118">
        <f t="shared" si="58"/>
        <v>1.0331329339103469E-2</v>
      </c>
      <c r="O64" s="118">
        <f t="shared" si="59"/>
        <v>1.0383866858912568E-2</v>
      </c>
      <c r="P64" s="169">
        <v>246306894.49000001</v>
      </c>
      <c r="Q64" s="169">
        <v>3111.4</v>
      </c>
      <c r="R64" s="118">
        <f t="shared" si="60"/>
        <v>-4.6724001557530894E-3</v>
      </c>
      <c r="S64" s="118">
        <f t="shared" si="61"/>
        <v>-4.473056076381118E-3</v>
      </c>
      <c r="T64" s="169">
        <v>248846180.34999999</v>
      </c>
      <c r="U64" s="169">
        <v>3143.61</v>
      </c>
      <c r="V64" s="118">
        <f t="shared" si="62"/>
        <v>1.0309438821263197E-2</v>
      </c>
      <c r="W64" s="118">
        <f t="shared" si="63"/>
        <v>1.0352253005078112E-2</v>
      </c>
      <c r="X64" s="169">
        <v>250354742.63999999</v>
      </c>
      <c r="Y64" s="169">
        <v>3162.71</v>
      </c>
      <c r="Z64" s="118">
        <f t="shared" si="64"/>
        <v>6.0622280313011511E-3</v>
      </c>
      <c r="AA64" s="118">
        <f t="shared" si="65"/>
        <v>6.0758172928575454E-3</v>
      </c>
      <c r="AB64" s="169">
        <v>249928702.22</v>
      </c>
      <c r="AC64" s="169">
        <v>3157.29</v>
      </c>
      <c r="AD64" s="118">
        <f t="shared" si="66"/>
        <v>-1.7017469511756596E-3</v>
      </c>
      <c r="AE64" s="118">
        <f t="shared" si="67"/>
        <v>-1.7137201956550151E-3</v>
      </c>
      <c r="AF64" s="169">
        <v>250275652.33000001</v>
      </c>
      <c r="AG64" s="169">
        <v>3161.69</v>
      </c>
      <c r="AH64" s="118">
        <f t="shared" si="68"/>
        <v>1.3881963412694038E-3</v>
      </c>
      <c r="AI64" s="118">
        <f t="shared" si="69"/>
        <v>1.3936002077731507E-3</v>
      </c>
      <c r="AJ64" s="119">
        <f t="shared" si="16"/>
        <v>2.8971121821647293E-3</v>
      </c>
      <c r="AK64" s="119">
        <f t="shared" si="17"/>
        <v>2.9464203826415009E-3</v>
      </c>
      <c r="AL64" s="120">
        <f t="shared" si="18"/>
        <v>3.1491680690174328E-2</v>
      </c>
      <c r="AM64" s="120">
        <f t="shared" si="19"/>
        <v>3.18764237831346E-2</v>
      </c>
      <c r="AN64" s="121">
        <f t="shared" si="20"/>
        <v>7.2027439714357237E-3</v>
      </c>
      <c r="AO64" s="207">
        <f t="shared" si="21"/>
        <v>7.1938604497523151E-3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52016887</v>
      </c>
      <c r="C65" s="169">
        <v>11.536818</v>
      </c>
      <c r="D65" s="169">
        <v>52201575.310000002</v>
      </c>
      <c r="E65" s="169">
        <v>11.554679999999999</v>
      </c>
      <c r="F65" s="118">
        <f t="shared" si="54"/>
        <v>3.5505452296674808E-3</v>
      </c>
      <c r="G65" s="118">
        <f t="shared" si="55"/>
        <v>1.5482605342304226E-3</v>
      </c>
      <c r="H65" s="169">
        <v>54056325.810000002</v>
      </c>
      <c r="I65" s="169">
        <v>11.960202000000001</v>
      </c>
      <c r="J65" s="118">
        <f t="shared" si="56"/>
        <v>3.5530546520589283E-2</v>
      </c>
      <c r="K65" s="118">
        <f t="shared" si="57"/>
        <v>3.5095909190042587E-2</v>
      </c>
      <c r="L65" s="169">
        <v>54183114.380000003</v>
      </c>
      <c r="M65" s="169">
        <v>11.989091</v>
      </c>
      <c r="N65" s="118">
        <f t="shared" si="58"/>
        <v>2.3454899699554754E-3</v>
      </c>
      <c r="O65" s="118">
        <f t="shared" si="59"/>
        <v>2.4154274317440038E-3</v>
      </c>
      <c r="P65" s="169">
        <v>54368320.390000001</v>
      </c>
      <c r="Q65" s="169">
        <v>12.032671000000001</v>
      </c>
      <c r="R65" s="118">
        <f t="shared" si="60"/>
        <v>3.4181499553735677E-3</v>
      </c>
      <c r="S65" s="118">
        <f t="shared" si="61"/>
        <v>3.6349711583639156E-3</v>
      </c>
      <c r="T65" s="169">
        <v>54509433.109999999</v>
      </c>
      <c r="U65" s="169">
        <v>12.066539000000001</v>
      </c>
      <c r="V65" s="118">
        <f t="shared" si="62"/>
        <v>2.5954952992433026E-3</v>
      </c>
      <c r="W65" s="118">
        <f t="shared" si="63"/>
        <v>2.8146701592688781E-3</v>
      </c>
      <c r="X65" s="169">
        <v>53802994.159999996</v>
      </c>
      <c r="Y65" s="169">
        <v>11.912438</v>
      </c>
      <c r="Z65" s="118">
        <f t="shared" si="64"/>
        <v>-1.2959939403046251E-2</v>
      </c>
      <c r="AA65" s="118">
        <f t="shared" si="65"/>
        <v>-1.2770936222888826E-2</v>
      </c>
      <c r="AB65" s="169">
        <v>54423249.420000002</v>
      </c>
      <c r="AC65" s="169">
        <v>11.929259999999999</v>
      </c>
      <c r="AD65" s="118">
        <f t="shared" si="66"/>
        <v>1.1528266589689837E-2</v>
      </c>
      <c r="AE65" s="118">
        <f t="shared" si="67"/>
        <v>1.412137465059583E-3</v>
      </c>
      <c r="AF65" s="169">
        <v>54680199.75</v>
      </c>
      <c r="AG65" s="169">
        <v>11.972353999999999</v>
      </c>
      <c r="AH65" s="118">
        <f t="shared" si="68"/>
        <v>4.7213338552617098E-3</v>
      </c>
      <c r="AI65" s="118">
        <f t="shared" si="69"/>
        <v>3.6124621309284875E-3</v>
      </c>
      <c r="AJ65" s="119">
        <f t="shared" si="16"/>
        <v>6.3412360020917999E-3</v>
      </c>
      <c r="AK65" s="119">
        <f t="shared" si="17"/>
        <v>4.7203627308436309E-3</v>
      </c>
      <c r="AL65" s="120">
        <f t="shared" si="18"/>
        <v>4.7481793897610203E-2</v>
      </c>
      <c r="AM65" s="120">
        <f t="shared" si="19"/>
        <v>3.6147604260784366E-2</v>
      </c>
      <c r="AN65" s="121">
        <f t="shared" si="20"/>
        <v>1.3629849263589918E-2</v>
      </c>
      <c r="AO65" s="207">
        <f t="shared" si="21"/>
        <v>1.3421602299778944E-2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7041693754.1999998</v>
      </c>
      <c r="C66" s="169">
        <v>1114.3</v>
      </c>
      <c r="D66" s="169">
        <v>7496019635.1499996</v>
      </c>
      <c r="E66" s="169">
        <v>1116.4100000000001</v>
      </c>
      <c r="F66" s="118">
        <f t="shared" si="54"/>
        <v>6.4519403542509693E-2</v>
      </c>
      <c r="G66" s="118">
        <f t="shared" si="55"/>
        <v>1.8935654671095104E-3</v>
      </c>
      <c r="H66" s="169">
        <v>7416139855.6300001</v>
      </c>
      <c r="I66" s="169">
        <v>1118.73</v>
      </c>
      <c r="J66" s="118">
        <f t="shared" si="56"/>
        <v>-1.0656292727066885E-2</v>
      </c>
      <c r="K66" s="118">
        <f t="shared" si="57"/>
        <v>2.0780895907416956E-3</v>
      </c>
      <c r="L66" s="169">
        <v>7498411797.5600004</v>
      </c>
      <c r="M66" s="169">
        <v>1120.73</v>
      </c>
      <c r="N66" s="118">
        <f t="shared" si="58"/>
        <v>1.1093634091533905E-2</v>
      </c>
      <c r="O66" s="118">
        <f t="shared" si="59"/>
        <v>1.7877414568305131E-3</v>
      </c>
      <c r="P66" s="169">
        <v>8077696966.5500002</v>
      </c>
      <c r="Q66" s="169">
        <v>1122.92</v>
      </c>
      <c r="R66" s="118">
        <f t="shared" si="60"/>
        <v>7.7254381945054074E-2</v>
      </c>
      <c r="S66" s="118">
        <f t="shared" si="61"/>
        <v>1.9540834991479254E-3</v>
      </c>
      <c r="T66" s="169">
        <v>7992707911.3800001</v>
      </c>
      <c r="U66" s="169">
        <v>1125.22</v>
      </c>
      <c r="V66" s="118">
        <f t="shared" si="62"/>
        <v>-1.0521446338225172E-2</v>
      </c>
      <c r="W66" s="118">
        <f t="shared" si="63"/>
        <v>2.0482313967156648E-3</v>
      </c>
      <c r="X66" s="169">
        <v>7817785210.29</v>
      </c>
      <c r="Y66" s="169">
        <v>1127.2</v>
      </c>
      <c r="Z66" s="118">
        <f t="shared" si="64"/>
        <v>-2.1885286317162373E-2</v>
      </c>
      <c r="AA66" s="118">
        <f t="shared" si="65"/>
        <v>1.7596558895149553E-3</v>
      </c>
      <c r="AB66" s="169">
        <v>7915690554.3599997</v>
      </c>
      <c r="AC66" s="169">
        <v>1129.9000000000001</v>
      </c>
      <c r="AD66" s="118">
        <f t="shared" si="66"/>
        <v>1.252341186620653E-2</v>
      </c>
      <c r="AE66" s="118">
        <f t="shared" si="67"/>
        <v>2.3953158268275776E-3</v>
      </c>
      <c r="AF66" s="169">
        <v>7771584976.9300003</v>
      </c>
      <c r="AG66" s="169">
        <v>1130.3399999999999</v>
      </c>
      <c r="AH66" s="118">
        <f t="shared" si="68"/>
        <v>-1.8205054434653881E-2</v>
      </c>
      <c r="AI66" s="118">
        <f t="shared" si="69"/>
        <v>3.8941499247705739E-4</v>
      </c>
      <c r="AJ66" s="119">
        <f t="shared" si="16"/>
        <v>1.3015343953524491E-2</v>
      </c>
      <c r="AK66" s="119">
        <f t="shared" si="17"/>
        <v>1.7882622649206125E-3</v>
      </c>
      <c r="AL66" s="120">
        <f t="shared" si="18"/>
        <v>3.6761555491107843E-2</v>
      </c>
      <c r="AM66" s="120">
        <f t="shared" si="19"/>
        <v>1.2477494827169082E-2</v>
      </c>
      <c r="AN66" s="121">
        <f t="shared" si="20"/>
        <v>3.7966811204709905E-2</v>
      </c>
      <c r="AO66" s="207">
        <f t="shared" si="21"/>
        <v>5.995564537928258E-4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101771240757.42999</v>
      </c>
      <c r="C67" s="169">
        <v>455.67</v>
      </c>
      <c r="D67" s="169">
        <v>102778090188.19</v>
      </c>
      <c r="E67" s="169">
        <v>452.44</v>
      </c>
      <c r="F67" s="118">
        <f t="shared" si="54"/>
        <v>9.8932608393742412E-3</v>
      </c>
      <c r="G67" s="118">
        <f t="shared" si="55"/>
        <v>-7.0884631421862711E-3</v>
      </c>
      <c r="H67" s="169">
        <v>103765548510.82001</v>
      </c>
      <c r="I67" s="169">
        <v>457.94</v>
      </c>
      <c r="J67" s="118">
        <f t="shared" si="56"/>
        <v>9.6076733944164255E-3</v>
      </c>
      <c r="K67" s="118">
        <f t="shared" si="57"/>
        <v>1.2156308018742817E-2</v>
      </c>
      <c r="L67" s="169">
        <v>104789558280.7</v>
      </c>
      <c r="M67" s="169">
        <v>458.43</v>
      </c>
      <c r="N67" s="118">
        <f t="shared" si="58"/>
        <v>9.8684947420020867E-3</v>
      </c>
      <c r="O67" s="118">
        <f t="shared" si="59"/>
        <v>1.0700091715072043E-3</v>
      </c>
      <c r="P67" s="169">
        <v>103108764231.96001</v>
      </c>
      <c r="Q67" s="169">
        <v>457.41</v>
      </c>
      <c r="R67" s="118">
        <f t="shared" si="60"/>
        <v>-1.6039709264139123E-2</v>
      </c>
      <c r="S67" s="118">
        <f t="shared" si="61"/>
        <v>-2.2249852758326936E-3</v>
      </c>
      <c r="T67" s="169">
        <v>103380427831.17</v>
      </c>
      <c r="U67" s="169">
        <v>457.8</v>
      </c>
      <c r="V67" s="118">
        <f t="shared" si="62"/>
        <v>2.6347284950369479E-3</v>
      </c>
      <c r="W67" s="118">
        <f t="shared" si="63"/>
        <v>8.5262674624513306E-4</v>
      </c>
      <c r="X67" s="169">
        <v>103570312591.52</v>
      </c>
      <c r="Y67" s="169">
        <v>458.73</v>
      </c>
      <c r="Z67" s="118">
        <f t="shared" si="64"/>
        <v>1.8367573469526151E-3</v>
      </c>
      <c r="AA67" s="118">
        <f t="shared" si="65"/>
        <v>2.0314547837483768E-3</v>
      </c>
      <c r="AB67" s="169">
        <v>104198383362.82001</v>
      </c>
      <c r="AC67" s="169">
        <v>459.36</v>
      </c>
      <c r="AD67" s="118">
        <f t="shared" si="66"/>
        <v>6.0641969265566109E-3</v>
      </c>
      <c r="AE67" s="118">
        <f t="shared" si="67"/>
        <v>1.373356876594065E-3</v>
      </c>
      <c r="AF67" s="169">
        <v>105089488820.84</v>
      </c>
      <c r="AG67" s="169">
        <v>462.72</v>
      </c>
      <c r="AH67" s="118">
        <f t="shared" si="68"/>
        <v>8.5520084790293646E-3</v>
      </c>
      <c r="AI67" s="118">
        <f t="shared" si="69"/>
        <v>7.314524555903896E-3</v>
      </c>
      <c r="AJ67" s="119">
        <f t="shared" si="16"/>
        <v>4.0521763699036453E-3</v>
      </c>
      <c r="AK67" s="119">
        <f t="shared" si="17"/>
        <v>1.9356039668403159E-3</v>
      </c>
      <c r="AL67" s="120">
        <f t="shared" si="18"/>
        <v>2.2489215633582492E-2</v>
      </c>
      <c r="AM67" s="120">
        <f t="shared" si="19"/>
        <v>2.2721244805941183E-2</v>
      </c>
      <c r="AN67" s="121">
        <f t="shared" si="20"/>
        <v>8.7317908354787553E-3</v>
      </c>
      <c r="AO67" s="207">
        <f t="shared" si="21"/>
        <v>5.7865271009983456E-3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242536224.5</v>
      </c>
      <c r="C68" s="169">
        <v>0.78600000000000003</v>
      </c>
      <c r="D68" s="169">
        <v>231311872.05000001</v>
      </c>
      <c r="E68" s="169">
        <v>0.78520000000000001</v>
      </c>
      <c r="F68" s="118">
        <f t="shared" si="54"/>
        <v>-4.6279076344737886E-2</v>
      </c>
      <c r="G68" s="118">
        <f t="shared" si="55"/>
        <v>-1.0178117048346346E-3</v>
      </c>
      <c r="H68" s="169">
        <v>231551181.18000001</v>
      </c>
      <c r="I68" s="169">
        <v>0.78749999999999998</v>
      </c>
      <c r="J68" s="118">
        <f t="shared" si="56"/>
        <v>1.0345734867783464E-3</v>
      </c>
      <c r="K68" s="118">
        <f t="shared" si="57"/>
        <v>2.9291900152826908E-3</v>
      </c>
      <c r="L68" s="169">
        <v>233233813.66</v>
      </c>
      <c r="M68" s="169">
        <v>0.78139999999999998</v>
      </c>
      <c r="N68" s="118">
        <f t="shared" si="58"/>
        <v>7.2667842652548078E-3</v>
      </c>
      <c r="O68" s="118">
        <f t="shared" si="59"/>
        <v>-7.7460317460317394E-3</v>
      </c>
      <c r="P68" s="169">
        <v>232295021.22999999</v>
      </c>
      <c r="Q68" s="169">
        <v>0.78169999999999995</v>
      </c>
      <c r="R68" s="118">
        <f t="shared" si="60"/>
        <v>-4.0251128910859619E-3</v>
      </c>
      <c r="S68" s="118">
        <f t="shared" si="61"/>
        <v>3.8392628615301636E-4</v>
      </c>
      <c r="T68" s="169">
        <v>231888372.02000001</v>
      </c>
      <c r="U68" s="169">
        <v>0.78190000000000004</v>
      </c>
      <c r="V68" s="118">
        <f t="shared" si="62"/>
        <v>-1.7505722156539332E-3</v>
      </c>
      <c r="W68" s="118">
        <f t="shared" si="63"/>
        <v>2.5585262888587566E-4</v>
      </c>
      <c r="X68" s="169">
        <v>232009805.13999999</v>
      </c>
      <c r="Y68" s="169">
        <v>0.7823</v>
      </c>
      <c r="Z68" s="118">
        <f t="shared" si="64"/>
        <v>5.2367058745619876E-4</v>
      </c>
      <c r="AA68" s="118">
        <f t="shared" si="65"/>
        <v>5.1157437012400045E-4</v>
      </c>
      <c r="AB68" s="169">
        <v>232410137.61000001</v>
      </c>
      <c r="AC68" s="169">
        <v>0.78359999999999996</v>
      </c>
      <c r="AD68" s="118">
        <f t="shared" si="66"/>
        <v>1.7254980657324327E-3</v>
      </c>
      <c r="AE68" s="118">
        <f t="shared" si="67"/>
        <v>1.6617665857087663E-3</v>
      </c>
      <c r="AF68" s="169">
        <v>221804618.93000001</v>
      </c>
      <c r="AG68" s="169">
        <v>0.78400000000000003</v>
      </c>
      <c r="AH68" s="118">
        <f t="shared" si="68"/>
        <v>-4.5632771397419794E-2</v>
      </c>
      <c r="AI68" s="118">
        <f t="shared" si="69"/>
        <v>5.1046452271575672E-4</v>
      </c>
      <c r="AJ68" s="119">
        <f t="shared" si="16"/>
        <v>-1.0892125805459472E-2</v>
      </c>
      <c r="AK68" s="119">
        <f t="shared" si="17"/>
        <v>-3.1388363024953338E-4</v>
      </c>
      <c r="AL68" s="120">
        <f t="shared" si="18"/>
        <v>-4.1101449033904024E-2</v>
      </c>
      <c r="AM68" s="120">
        <f t="shared" si="19"/>
        <v>-1.5282730514518325E-3</v>
      </c>
      <c r="AN68" s="121">
        <f t="shared" si="20"/>
        <v>2.1880812218602209E-2</v>
      </c>
      <c r="AO68" s="207">
        <f t="shared" si="21"/>
        <v>3.2143768484588363E-3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528109874.67000002</v>
      </c>
      <c r="C69" s="169">
        <v>1204.42</v>
      </c>
      <c r="D69" s="169">
        <v>531317103.01999998</v>
      </c>
      <c r="E69" s="169">
        <v>1209.6500000000001</v>
      </c>
      <c r="F69" s="118">
        <f t="shared" si="54"/>
        <v>6.0730323438925749E-3</v>
      </c>
      <c r="G69" s="118">
        <f t="shared" si="55"/>
        <v>4.3423390511615695E-3</v>
      </c>
      <c r="H69" s="169">
        <v>517858347.81999999</v>
      </c>
      <c r="I69" s="169">
        <v>1212.47</v>
      </c>
      <c r="J69" s="118">
        <f t="shared" si="56"/>
        <v>-2.5330927846102802E-2</v>
      </c>
      <c r="K69" s="118">
        <f t="shared" si="57"/>
        <v>2.3312528417310263E-3</v>
      </c>
      <c r="L69" s="169">
        <v>526710120.55000001</v>
      </c>
      <c r="M69" s="169">
        <v>1233.1600000000001</v>
      </c>
      <c r="N69" s="118">
        <f t="shared" si="58"/>
        <v>1.7093038602665853E-2</v>
      </c>
      <c r="O69" s="118">
        <f t="shared" si="59"/>
        <v>1.7064339736240941E-2</v>
      </c>
      <c r="P69" s="169">
        <v>522121827.94</v>
      </c>
      <c r="Q69" s="169">
        <v>1223.8499999999999</v>
      </c>
      <c r="R69" s="118">
        <f t="shared" si="60"/>
        <v>-8.7112292530260056E-3</v>
      </c>
      <c r="S69" s="118">
        <f t="shared" si="61"/>
        <v>-7.5497096889293944E-3</v>
      </c>
      <c r="T69" s="169">
        <v>520370400.69</v>
      </c>
      <c r="U69" s="169">
        <v>1220.07</v>
      </c>
      <c r="V69" s="118">
        <f t="shared" si="62"/>
        <v>-3.3544417342407421E-3</v>
      </c>
      <c r="W69" s="118">
        <f t="shared" si="63"/>
        <v>-3.0886138007108492E-3</v>
      </c>
      <c r="X69" s="169">
        <v>522574526.97000003</v>
      </c>
      <c r="Y69" s="169">
        <v>1224.25</v>
      </c>
      <c r="Z69" s="118">
        <f t="shared" si="64"/>
        <v>4.2356872663729655E-3</v>
      </c>
      <c r="AA69" s="118">
        <f t="shared" si="65"/>
        <v>3.42603293253671E-3</v>
      </c>
      <c r="AB69" s="169">
        <v>525444183.19</v>
      </c>
      <c r="AC69" s="169">
        <v>1229.8900000000001</v>
      </c>
      <c r="AD69" s="118">
        <f t="shared" si="66"/>
        <v>5.4913817492001681E-3</v>
      </c>
      <c r="AE69" s="118">
        <f t="shared" si="67"/>
        <v>4.6069021850113131E-3</v>
      </c>
      <c r="AF69" s="169">
        <v>522071037.89999998</v>
      </c>
      <c r="AG69" s="169">
        <v>1222.7</v>
      </c>
      <c r="AH69" s="118">
        <f t="shared" si="68"/>
        <v>-6.4196072540407137E-3</v>
      </c>
      <c r="AI69" s="118">
        <f t="shared" si="69"/>
        <v>-5.8460512728781061E-3</v>
      </c>
      <c r="AJ69" s="119">
        <f t="shared" si="16"/>
        <v>-1.3653832656598381E-3</v>
      </c>
      <c r="AK69" s="119">
        <f t="shared" si="17"/>
        <v>1.9108114980204011E-3</v>
      </c>
      <c r="AL69" s="120">
        <f t="shared" si="18"/>
        <v>-1.740215977886931E-2</v>
      </c>
      <c r="AM69" s="120">
        <f t="shared" si="19"/>
        <v>1.0788244533542721E-2</v>
      </c>
      <c r="AN69" s="121">
        <f t="shared" si="20"/>
        <v>1.2718046212521301E-2</v>
      </c>
      <c r="AO69" s="207">
        <f t="shared" si="21"/>
        <v>7.7454867108225512E-3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316210611.43000001</v>
      </c>
      <c r="C70" s="169">
        <v>141.88</v>
      </c>
      <c r="D70" s="169">
        <v>314923752.33999997</v>
      </c>
      <c r="E70" s="169">
        <v>141.29</v>
      </c>
      <c r="F70" s="118">
        <f t="shared" si="54"/>
        <v>-4.0696265194278824E-3</v>
      </c>
      <c r="G70" s="118">
        <f t="shared" si="55"/>
        <v>-4.1584437552861812E-3</v>
      </c>
      <c r="H70" s="169">
        <v>316001698.30000001</v>
      </c>
      <c r="I70" s="169">
        <v>141.29</v>
      </c>
      <c r="J70" s="118">
        <f t="shared" si="56"/>
        <v>3.4228791953306186E-3</v>
      </c>
      <c r="K70" s="118">
        <f t="shared" si="57"/>
        <v>0</v>
      </c>
      <c r="L70" s="169">
        <v>318279589.00999999</v>
      </c>
      <c r="M70" s="169">
        <v>141.81</v>
      </c>
      <c r="N70" s="118">
        <f t="shared" si="58"/>
        <v>7.2084761640661679E-3</v>
      </c>
      <c r="O70" s="118">
        <f t="shared" si="59"/>
        <v>3.6803736994834046E-3</v>
      </c>
      <c r="P70" s="169">
        <v>318857314.13</v>
      </c>
      <c r="Q70" s="169">
        <v>141.07</v>
      </c>
      <c r="R70" s="118">
        <f t="shared" si="60"/>
        <v>1.815149761242947E-3</v>
      </c>
      <c r="S70" s="118">
        <f t="shared" si="61"/>
        <v>-5.2182497708201754E-3</v>
      </c>
      <c r="T70" s="169">
        <v>320302186.26999998</v>
      </c>
      <c r="U70" s="169">
        <v>143.77000000000001</v>
      </c>
      <c r="V70" s="118">
        <f t="shared" si="62"/>
        <v>4.5314066071913996E-3</v>
      </c>
      <c r="W70" s="118">
        <f t="shared" si="63"/>
        <v>1.9139434323385676E-2</v>
      </c>
      <c r="X70" s="169">
        <v>320335046.56999999</v>
      </c>
      <c r="Y70" s="169">
        <v>143.78</v>
      </c>
      <c r="Z70" s="118">
        <f t="shared" si="64"/>
        <v>1.0259155700021418E-4</v>
      </c>
      <c r="AA70" s="118">
        <f t="shared" si="65"/>
        <v>6.9555540098705608E-5</v>
      </c>
      <c r="AB70" s="169">
        <v>320729365.07999998</v>
      </c>
      <c r="AC70" s="169">
        <v>143.96</v>
      </c>
      <c r="AD70" s="118">
        <f t="shared" si="66"/>
        <v>1.2309565070140508E-3</v>
      </c>
      <c r="AE70" s="118">
        <f t="shared" si="67"/>
        <v>1.251912644317755E-3</v>
      </c>
      <c r="AF70" s="169">
        <v>321163048.86000001</v>
      </c>
      <c r="AG70" s="169">
        <v>144.15</v>
      </c>
      <c r="AH70" s="118">
        <f t="shared" si="68"/>
        <v>1.3521798351449879E-3</v>
      </c>
      <c r="AI70" s="118">
        <f t="shared" si="69"/>
        <v>1.3198110586273807E-3</v>
      </c>
      <c r="AJ70" s="119">
        <f t="shared" ref="AJ70:AJ113" si="70">AVERAGE(F70,J70,N70,R70,V70,Z70,AD70,AH70)</f>
        <v>1.949251638445313E-3</v>
      </c>
      <c r="AK70" s="119">
        <f t="shared" ref="AK70:AK111" si="71">AVERAGE(G70,K70,O70,S70,W70,AA70,AE70,AI70)</f>
        <v>2.0105492174758207E-3</v>
      </c>
      <c r="AL70" s="120">
        <f t="shared" ref="AL70:AL113" si="72">((AF70-D70)/D70)</f>
        <v>1.9812086175271821E-2</v>
      </c>
      <c r="AM70" s="120">
        <f t="shared" ref="AM70:AM111" si="73">((AG70-E70)/E70)</f>
        <v>2.0242055347158425E-2</v>
      </c>
      <c r="AN70" s="121">
        <f t="shared" ref="AN70:AN113" si="74">STDEV(F70,J70,N70,R70,V70,Z70,AD70,AH70)</f>
        <v>3.3171850965465315E-3</v>
      </c>
      <c r="AO70" s="207">
        <f t="shared" ref="AO70:AO111" si="75">STDEV(G70,K70,O70,S70,W70,AA70,AE70,AI70)</f>
        <v>7.5153313884645306E-3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431643788.26999998</v>
      </c>
      <c r="C71" s="169">
        <v>152.25165100000001</v>
      </c>
      <c r="D71" s="169">
        <v>425758162.12</v>
      </c>
      <c r="E71" s="169">
        <v>152.5659</v>
      </c>
      <c r="F71" s="118">
        <f t="shared" si="54"/>
        <v>-1.3635377850771768E-2</v>
      </c>
      <c r="G71" s="118">
        <f t="shared" si="55"/>
        <v>2.0640104585794576E-3</v>
      </c>
      <c r="H71" s="169">
        <v>426657644.99000001</v>
      </c>
      <c r="I71" s="169">
        <v>152.84740400000001</v>
      </c>
      <c r="J71" s="118">
        <f t="shared" si="56"/>
        <v>2.1126614825683256E-3</v>
      </c>
      <c r="K71" s="118">
        <f t="shared" si="57"/>
        <v>1.8451305304790415E-3</v>
      </c>
      <c r="L71" s="169">
        <v>425733921.93000001</v>
      </c>
      <c r="M71" s="169">
        <v>153.11781199999999</v>
      </c>
      <c r="N71" s="118">
        <f t="shared" si="58"/>
        <v>-2.1650217002947472E-3</v>
      </c>
      <c r="O71" s="118">
        <f t="shared" si="59"/>
        <v>1.7691370145872735E-3</v>
      </c>
      <c r="P71" s="169">
        <v>425325337.45999998</v>
      </c>
      <c r="Q71" s="169">
        <v>153.60905199999999</v>
      </c>
      <c r="R71" s="118">
        <f t="shared" si="60"/>
        <v>-9.5971791053851905E-4</v>
      </c>
      <c r="S71" s="118">
        <f t="shared" si="61"/>
        <v>3.2082485609186005E-3</v>
      </c>
      <c r="T71" s="169">
        <v>429423964.69999999</v>
      </c>
      <c r="U71" s="169">
        <v>153.95451199999999</v>
      </c>
      <c r="V71" s="118">
        <f t="shared" si="62"/>
        <v>9.6364520968268627E-3</v>
      </c>
      <c r="W71" s="118">
        <f t="shared" si="63"/>
        <v>2.248956005535421E-3</v>
      </c>
      <c r="X71" s="169">
        <v>430655420.92000002</v>
      </c>
      <c r="Y71" s="169">
        <v>154.297416</v>
      </c>
      <c r="Z71" s="118">
        <f t="shared" si="64"/>
        <v>2.8676932850273894E-3</v>
      </c>
      <c r="AA71" s="118">
        <f t="shared" si="65"/>
        <v>2.2273072451426713E-3</v>
      </c>
      <c r="AB71" s="169">
        <v>435173026.11000001</v>
      </c>
      <c r="AC71" s="169">
        <v>154.75943000000001</v>
      </c>
      <c r="AD71" s="118">
        <f t="shared" si="66"/>
        <v>1.0490069253857606E-2</v>
      </c>
      <c r="AE71" s="118">
        <f t="shared" si="67"/>
        <v>2.9943080835521615E-3</v>
      </c>
      <c r="AF71" s="169">
        <v>436271634.51999998</v>
      </c>
      <c r="AG71" s="169">
        <v>155.15459300000001</v>
      </c>
      <c r="AH71" s="118">
        <f t="shared" si="68"/>
        <v>2.5245324137398812E-3</v>
      </c>
      <c r="AI71" s="118">
        <f t="shared" si="69"/>
        <v>2.5534017539351017E-3</v>
      </c>
      <c r="AJ71" s="119">
        <f t="shared" si="70"/>
        <v>1.3589113838018791E-3</v>
      </c>
      <c r="AK71" s="119">
        <f t="shared" si="71"/>
        <v>2.3638124565912161E-3</v>
      </c>
      <c r="AL71" s="120">
        <f t="shared" si="72"/>
        <v>2.4693531059157364E-2</v>
      </c>
      <c r="AM71" s="120">
        <f t="shared" si="73"/>
        <v>1.6967703792262926E-2</v>
      </c>
      <c r="AN71" s="121">
        <f t="shared" si="74"/>
        <v>7.5472020791224528E-3</v>
      </c>
      <c r="AO71" s="207">
        <f t="shared" si="75"/>
        <v>5.1974140664749811E-4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1403631180.8299999</v>
      </c>
      <c r="C72" s="169">
        <v>1.3648</v>
      </c>
      <c r="D72" s="169">
        <v>1451023018.8</v>
      </c>
      <c r="E72" s="169">
        <v>1.4104000000000001</v>
      </c>
      <c r="F72" s="118">
        <f t="shared" si="54"/>
        <v>3.3763739803768199E-2</v>
      </c>
      <c r="G72" s="118">
        <f t="shared" si="55"/>
        <v>3.341148886283711E-2</v>
      </c>
      <c r="H72" s="169">
        <v>1456234508.4400001</v>
      </c>
      <c r="I72" s="169">
        <v>1.4158999999999999</v>
      </c>
      <c r="J72" s="118">
        <f t="shared" si="56"/>
        <v>3.5915968061692232E-3</v>
      </c>
      <c r="K72" s="118">
        <f t="shared" si="57"/>
        <v>3.8996029495177525E-3</v>
      </c>
      <c r="L72" s="169">
        <v>1444409762.8499999</v>
      </c>
      <c r="M72" s="169">
        <v>1.4038999999999999</v>
      </c>
      <c r="N72" s="118">
        <f t="shared" si="58"/>
        <v>-8.1200833529672927E-3</v>
      </c>
      <c r="O72" s="118">
        <f t="shared" si="59"/>
        <v>-8.4751748004802674E-3</v>
      </c>
      <c r="P72" s="169">
        <v>1428448492.8800001</v>
      </c>
      <c r="Q72" s="169">
        <v>1.3902000000000001</v>
      </c>
      <c r="R72" s="118">
        <f t="shared" si="60"/>
        <v>-1.1050375302439262E-2</v>
      </c>
      <c r="S72" s="118">
        <f t="shared" si="61"/>
        <v>-9.7585298098153885E-3</v>
      </c>
      <c r="T72" s="169">
        <v>1438690780</v>
      </c>
      <c r="U72" s="169">
        <v>1.4</v>
      </c>
      <c r="V72" s="118">
        <f t="shared" si="62"/>
        <v>7.1702180169966488E-3</v>
      </c>
      <c r="W72" s="118">
        <f t="shared" si="63"/>
        <v>7.0493454179253404E-3</v>
      </c>
      <c r="X72" s="169">
        <v>1511906101.6400001</v>
      </c>
      <c r="Y72" s="169">
        <v>1.4159999999999999</v>
      </c>
      <c r="Z72" s="118">
        <f t="shared" si="64"/>
        <v>5.0890241779404537E-2</v>
      </c>
      <c r="AA72" s="118">
        <f t="shared" si="65"/>
        <v>1.1428571428571439E-2</v>
      </c>
      <c r="AB72" s="169">
        <v>1525046285.72</v>
      </c>
      <c r="AC72" s="169">
        <v>1.4279999999999999</v>
      </c>
      <c r="AD72" s="118">
        <f t="shared" si="66"/>
        <v>8.6911376743214787E-3</v>
      </c>
      <c r="AE72" s="118">
        <f t="shared" si="67"/>
        <v>8.4745762711864493E-3</v>
      </c>
      <c r="AF72" s="169">
        <v>1518898572.74</v>
      </c>
      <c r="AG72" s="169">
        <v>1.423</v>
      </c>
      <c r="AH72" s="118">
        <f t="shared" si="68"/>
        <v>-4.0311648489393748E-3</v>
      </c>
      <c r="AI72" s="118">
        <f t="shared" si="69"/>
        <v>-3.5014005602240152E-3</v>
      </c>
      <c r="AJ72" s="119">
        <f t="shared" si="70"/>
        <v>1.0113163822039268E-2</v>
      </c>
      <c r="AK72" s="119">
        <f t="shared" si="71"/>
        <v>5.3160599699398027E-3</v>
      </c>
      <c r="AL72" s="120">
        <f t="shared" si="72"/>
        <v>4.6777723758051289E-2</v>
      </c>
      <c r="AM72" s="120">
        <f t="shared" si="73"/>
        <v>8.9336358479863466E-3</v>
      </c>
      <c r="AN72" s="121">
        <f t="shared" si="74"/>
        <v>2.1566317919048013E-2</v>
      </c>
      <c r="AO72" s="207">
        <f t="shared" si="75"/>
        <v>1.3819715724229608E-2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1533839603.6500001</v>
      </c>
      <c r="C73" s="169">
        <v>351.37</v>
      </c>
      <c r="D73" s="169">
        <v>1420172546.1099999</v>
      </c>
      <c r="E73" s="169">
        <v>337.04</v>
      </c>
      <c r="F73" s="118">
        <f t="shared" si="54"/>
        <v>-7.4106221582434365E-2</v>
      </c>
      <c r="G73" s="118">
        <f t="shared" si="55"/>
        <v>-4.0783219967555524E-2</v>
      </c>
      <c r="H73" s="169">
        <v>1880393883.6400001</v>
      </c>
      <c r="I73" s="169">
        <v>427.7</v>
      </c>
      <c r="J73" s="118">
        <f t="shared" si="56"/>
        <v>0.3240601564863328</v>
      </c>
      <c r="K73" s="118">
        <f t="shared" si="57"/>
        <v>0.2689888440541181</v>
      </c>
      <c r="L73" s="169">
        <v>1997045880.48</v>
      </c>
      <c r="M73" s="169">
        <v>432</v>
      </c>
      <c r="N73" s="118">
        <f t="shared" si="58"/>
        <v>6.2035937180453436E-2</v>
      </c>
      <c r="O73" s="118">
        <f t="shared" si="59"/>
        <v>1.0053776011222846E-2</v>
      </c>
      <c r="P73" s="169">
        <v>2010775900.22</v>
      </c>
      <c r="Q73" s="169">
        <v>436.8</v>
      </c>
      <c r="R73" s="118">
        <f t="shared" si="60"/>
        <v>6.8751648994162971E-3</v>
      </c>
      <c r="S73" s="118">
        <f t="shared" si="61"/>
        <v>1.1111111111111138E-2</v>
      </c>
      <c r="T73" s="169">
        <v>2160289186.3099999</v>
      </c>
      <c r="U73" s="169">
        <v>455.4</v>
      </c>
      <c r="V73" s="118">
        <f t="shared" si="62"/>
        <v>7.4356016537517472E-2</v>
      </c>
      <c r="W73" s="118">
        <f t="shared" si="63"/>
        <v>4.2582417582417501E-2</v>
      </c>
      <c r="X73" s="169">
        <v>2070618640.6900001</v>
      </c>
      <c r="Y73" s="169">
        <v>455.5</v>
      </c>
      <c r="Z73" s="118">
        <f t="shared" si="64"/>
        <v>-4.150858421560058E-2</v>
      </c>
      <c r="AA73" s="118">
        <f t="shared" si="65"/>
        <v>2.1958717610896518E-4</v>
      </c>
      <c r="AB73" s="169">
        <v>2170487998.77</v>
      </c>
      <c r="AC73" s="169">
        <v>448.99</v>
      </c>
      <c r="AD73" s="118">
        <f t="shared" si="66"/>
        <v>4.8231652182325606E-2</v>
      </c>
      <c r="AE73" s="118">
        <f t="shared" si="67"/>
        <v>-1.429198682766189E-2</v>
      </c>
      <c r="AF73" s="169">
        <v>2174484189.1500001</v>
      </c>
      <c r="AG73" s="169">
        <v>472.5</v>
      </c>
      <c r="AH73" s="118">
        <f t="shared" si="68"/>
        <v>1.841148341877369E-3</v>
      </c>
      <c r="AI73" s="118">
        <f t="shared" si="69"/>
        <v>5.2361967972560618E-2</v>
      </c>
      <c r="AJ73" s="119">
        <f t="shared" si="70"/>
        <v>5.0223158728736013E-2</v>
      </c>
      <c r="AK73" s="119">
        <f t="shared" si="71"/>
        <v>4.1280312139040216E-2</v>
      </c>
      <c r="AL73" s="120">
        <f t="shared" si="72"/>
        <v>0.53114084278430684</v>
      </c>
      <c r="AM73" s="120">
        <f t="shared" si="73"/>
        <v>0.40191075243294555</v>
      </c>
      <c r="AN73" s="121">
        <f t="shared" si="74"/>
        <v>0.12177554233111074</v>
      </c>
      <c r="AO73" s="207">
        <f t="shared" si="75"/>
        <v>9.6636016784234571E-2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3781977517.7199998</v>
      </c>
      <c r="C74" s="181">
        <v>106.23</v>
      </c>
      <c r="D74" s="169">
        <v>3797939483.1999998</v>
      </c>
      <c r="E74" s="181">
        <v>106.39</v>
      </c>
      <c r="F74" s="118">
        <f t="shared" si="54"/>
        <v>4.2205342060369615E-3</v>
      </c>
      <c r="G74" s="118">
        <f t="shared" si="55"/>
        <v>1.5061658665160179E-3</v>
      </c>
      <c r="H74" s="169">
        <v>3823375128.6799998</v>
      </c>
      <c r="I74" s="181">
        <v>106.53</v>
      </c>
      <c r="J74" s="118">
        <f t="shared" si="56"/>
        <v>6.6972224261374769E-3</v>
      </c>
      <c r="K74" s="118">
        <f t="shared" si="57"/>
        <v>1.3159131497321231E-3</v>
      </c>
      <c r="L74" s="169">
        <v>3905625914.8200002</v>
      </c>
      <c r="M74" s="181">
        <v>106.7</v>
      </c>
      <c r="N74" s="118">
        <f t="shared" si="58"/>
        <v>2.1512612121949173E-2</v>
      </c>
      <c r="O74" s="118">
        <f t="shared" si="59"/>
        <v>1.5957946118464442E-3</v>
      </c>
      <c r="P74" s="169">
        <v>3952382246.52</v>
      </c>
      <c r="Q74" s="181">
        <v>106.85</v>
      </c>
      <c r="R74" s="118">
        <f t="shared" si="60"/>
        <v>1.1971533556908684E-2</v>
      </c>
      <c r="S74" s="118">
        <f t="shared" si="61"/>
        <v>1.4058106841611196E-3</v>
      </c>
      <c r="T74" s="169">
        <v>3952809805.3600001</v>
      </c>
      <c r="U74" s="181">
        <v>107</v>
      </c>
      <c r="V74" s="118">
        <f t="shared" si="62"/>
        <v>1.0817750241050452E-4</v>
      </c>
      <c r="W74" s="118">
        <f t="shared" si="63"/>
        <v>1.403837154890086E-3</v>
      </c>
      <c r="X74" s="169">
        <v>4448008867.8500004</v>
      </c>
      <c r="Y74" s="181">
        <v>107.14</v>
      </c>
      <c r="Z74" s="118">
        <f t="shared" si="64"/>
        <v>0.12527773580669416</v>
      </c>
      <c r="AA74" s="118">
        <f t="shared" si="65"/>
        <v>1.3084112149532763E-3</v>
      </c>
      <c r="AB74" s="169">
        <v>4288373516.0500002</v>
      </c>
      <c r="AC74" s="181">
        <v>107.26</v>
      </c>
      <c r="AD74" s="118">
        <f t="shared" si="66"/>
        <v>-3.5889171209580323E-2</v>
      </c>
      <c r="AE74" s="118">
        <f t="shared" si="67"/>
        <v>1.1200298674631749E-3</v>
      </c>
      <c r="AF74" s="169">
        <v>4357213208.3900003</v>
      </c>
      <c r="AG74" s="181">
        <v>107.37</v>
      </c>
      <c r="AH74" s="118">
        <f t="shared" si="68"/>
        <v>1.6052634427098145E-2</v>
      </c>
      <c r="AI74" s="118">
        <f t="shared" si="69"/>
        <v>1.025545403691958E-3</v>
      </c>
      <c r="AJ74" s="119">
        <f t="shared" si="70"/>
        <v>1.8743909854706847E-2</v>
      </c>
      <c r="AK74" s="119">
        <f t="shared" si="71"/>
        <v>1.3351884941567751E-3</v>
      </c>
      <c r="AL74" s="120">
        <f t="shared" si="72"/>
        <v>0.14725714500294715</v>
      </c>
      <c r="AM74" s="120">
        <f t="shared" si="73"/>
        <v>9.2113920481248605E-3</v>
      </c>
      <c r="AN74" s="121">
        <f t="shared" si="74"/>
        <v>4.644250672063964E-2</v>
      </c>
      <c r="AO74" s="207">
        <f t="shared" si="75"/>
        <v>1.8902365024936119E-4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486803270.54000002</v>
      </c>
      <c r="C75" s="181">
        <v>1.17</v>
      </c>
      <c r="D75" s="169">
        <v>494541110.19</v>
      </c>
      <c r="E75" s="181">
        <v>1.19</v>
      </c>
      <c r="F75" s="118">
        <f t="shared" si="54"/>
        <v>1.589520884158515E-2</v>
      </c>
      <c r="G75" s="118">
        <f t="shared" si="55"/>
        <v>1.709401709401711E-2</v>
      </c>
      <c r="H75" s="169">
        <v>446720055.89999998</v>
      </c>
      <c r="I75" s="181">
        <v>1.2</v>
      </c>
      <c r="J75" s="118">
        <f t="shared" si="56"/>
        <v>-9.6697834223786638E-2</v>
      </c>
      <c r="K75" s="118">
        <f t="shared" si="57"/>
        <v>8.4033613445378234E-3</v>
      </c>
      <c r="L75" s="169">
        <v>445198063.08999997</v>
      </c>
      <c r="M75" s="181">
        <v>1.19</v>
      </c>
      <c r="N75" s="118">
        <f t="shared" si="58"/>
        <v>-3.4070393524948572E-3</v>
      </c>
      <c r="O75" s="118">
        <f t="shared" si="59"/>
        <v>-8.3333333333333419E-3</v>
      </c>
      <c r="P75" s="169">
        <v>410792913.42000002</v>
      </c>
      <c r="Q75" s="181">
        <v>1.19</v>
      </c>
      <c r="R75" s="118">
        <f t="shared" si="60"/>
        <v>-7.7280546620537988E-2</v>
      </c>
      <c r="S75" s="118">
        <f t="shared" si="61"/>
        <v>0</v>
      </c>
      <c r="T75" s="169">
        <v>414523066.01999998</v>
      </c>
      <c r="U75" s="181">
        <v>1.2</v>
      </c>
      <c r="V75" s="118">
        <f t="shared" si="62"/>
        <v>9.0803723193399102E-3</v>
      </c>
      <c r="W75" s="118">
        <f t="shared" si="63"/>
        <v>8.4033613445378234E-3</v>
      </c>
      <c r="X75" s="169">
        <v>414642541.68000001</v>
      </c>
      <c r="Y75" s="181">
        <v>1.21</v>
      </c>
      <c r="Z75" s="118">
        <f t="shared" si="64"/>
        <v>2.8822439519990845E-4</v>
      </c>
      <c r="AA75" s="118">
        <f t="shared" si="65"/>
        <v>8.3333333333333419E-3</v>
      </c>
      <c r="AB75" s="169">
        <v>420294909.11000001</v>
      </c>
      <c r="AC75" s="181">
        <v>1.22</v>
      </c>
      <c r="AD75" s="118">
        <f t="shared" si="66"/>
        <v>1.3631904259264879E-2</v>
      </c>
      <c r="AE75" s="118">
        <f t="shared" si="67"/>
        <v>8.2644628099173625E-3</v>
      </c>
      <c r="AF75" s="169">
        <v>417900894.06</v>
      </c>
      <c r="AG75" s="181">
        <v>1.22</v>
      </c>
      <c r="AH75" s="118">
        <f t="shared" si="68"/>
        <v>-5.6960362785965788E-3</v>
      </c>
      <c r="AI75" s="118">
        <f t="shared" si="69"/>
        <v>0</v>
      </c>
      <c r="AJ75" s="119">
        <f t="shared" si="70"/>
        <v>-1.8023218332503275E-2</v>
      </c>
      <c r="AK75" s="119">
        <f t="shared" si="71"/>
        <v>5.2706503241262649E-3</v>
      </c>
      <c r="AL75" s="120">
        <f t="shared" si="72"/>
        <v>-0.15497238662435009</v>
      </c>
      <c r="AM75" s="120">
        <f t="shared" si="73"/>
        <v>2.521008403361347E-2</v>
      </c>
      <c r="AN75" s="121">
        <f t="shared" si="74"/>
        <v>4.3571186901600042E-2</v>
      </c>
      <c r="AO75" s="207">
        <f t="shared" si="75"/>
        <v>7.7311113588076448E-3</v>
      </c>
      <c r="AP75" s="125"/>
      <c r="AQ75" s="123"/>
      <c r="AR75" s="123"/>
      <c r="AS75" s="124"/>
      <c r="AT75" s="124"/>
    </row>
    <row r="76" spans="1:46">
      <c r="A76" s="202" t="s">
        <v>187</v>
      </c>
      <c r="B76" s="169">
        <v>1011697149.26</v>
      </c>
      <c r="C76" s="180">
        <v>35707.53</v>
      </c>
      <c r="D76" s="169">
        <v>1026024039.3200001</v>
      </c>
      <c r="E76" s="181">
        <v>35754.39</v>
      </c>
      <c r="F76" s="118">
        <f t="shared" si="54"/>
        <v>1.4161243876667421E-2</v>
      </c>
      <c r="G76" s="118">
        <f t="shared" si="55"/>
        <v>1.3123282400098967E-3</v>
      </c>
      <c r="H76" s="169">
        <v>1028157517.98</v>
      </c>
      <c r="I76" s="180">
        <v>35794.050000000003</v>
      </c>
      <c r="J76" s="118">
        <f t="shared" si="56"/>
        <v>2.0793651788255712E-3</v>
      </c>
      <c r="K76" s="118">
        <f t="shared" si="57"/>
        <v>1.1092344184868905E-3</v>
      </c>
      <c r="L76" s="169">
        <v>1047020348.8200001</v>
      </c>
      <c r="M76" s="180">
        <v>36003.14</v>
      </c>
      <c r="N76" s="118">
        <f t="shared" si="58"/>
        <v>1.8346246085968861E-2</v>
      </c>
      <c r="O76" s="118">
        <f t="shared" si="59"/>
        <v>5.841473652743864E-3</v>
      </c>
      <c r="P76" s="169">
        <v>1061642549.66</v>
      </c>
      <c r="Q76" s="180">
        <v>36046.400000000001</v>
      </c>
      <c r="R76" s="118">
        <f t="shared" si="60"/>
        <v>1.396553644490219E-2</v>
      </c>
      <c r="S76" s="118">
        <f t="shared" si="61"/>
        <v>1.2015618637708277E-3</v>
      </c>
      <c r="T76" s="169">
        <v>1074682818.8299999</v>
      </c>
      <c r="U76" s="181">
        <v>36212.230000000003</v>
      </c>
      <c r="V76" s="118">
        <f t="shared" si="62"/>
        <v>1.2283107128831841E-2</v>
      </c>
      <c r="W76" s="118">
        <f t="shared" si="63"/>
        <v>4.600459407874344E-3</v>
      </c>
      <c r="X76" s="169">
        <v>1079694771.02</v>
      </c>
      <c r="Y76" s="181">
        <v>36248.28</v>
      </c>
      <c r="Z76" s="118">
        <f t="shared" si="64"/>
        <v>4.6636571295115116E-3</v>
      </c>
      <c r="AA76" s="118">
        <f t="shared" si="65"/>
        <v>9.9552002182675932E-4</v>
      </c>
      <c r="AB76" s="169">
        <v>1092697436.4300001</v>
      </c>
      <c r="AC76" s="180">
        <v>36215.83</v>
      </c>
      <c r="AD76" s="118">
        <f t="shared" si="66"/>
        <v>1.2042908569165634E-2</v>
      </c>
      <c r="AE76" s="118">
        <f t="shared" si="67"/>
        <v>-8.9521489019608901E-4</v>
      </c>
      <c r="AF76" s="169">
        <v>1108900186.9300001</v>
      </c>
      <c r="AG76" s="180">
        <v>36667.49</v>
      </c>
      <c r="AH76" s="118">
        <f t="shared" si="68"/>
        <v>1.4828213153804698E-2</v>
      </c>
      <c r="AI76" s="118">
        <f t="shared" si="69"/>
        <v>1.2471341951848023E-2</v>
      </c>
      <c r="AJ76" s="119">
        <f t="shared" si="70"/>
        <v>1.1546284695959717E-2</v>
      </c>
      <c r="AK76" s="119">
        <f t="shared" si="71"/>
        <v>3.3295880832955645E-3</v>
      </c>
      <c r="AL76" s="120">
        <f t="shared" si="72"/>
        <v>8.0774079781723615E-2</v>
      </c>
      <c r="AM76" s="120">
        <f t="shared" si="73"/>
        <v>2.5538122731222614E-2</v>
      </c>
      <c r="AN76" s="121">
        <f t="shared" si="74"/>
        <v>5.4443153810833601E-3</v>
      </c>
      <c r="AO76" s="207">
        <f t="shared" si="75"/>
        <v>4.281538174441062E-3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207856911056.62</v>
      </c>
      <c r="C77" s="176"/>
      <c r="D77" s="174">
        <f>SUM(D56:D76)</f>
        <v>210008521215.72998</v>
      </c>
      <c r="E77" s="176"/>
      <c r="F77" s="118">
        <f>((D77-B77)/B77)</f>
        <v>1.0351400625422983E-2</v>
      </c>
      <c r="G77" s="118"/>
      <c r="H77" s="174">
        <f>SUM(H56:H76)</f>
        <v>213180551407.41</v>
      </c>
      <c r="I77" s="176"/>
      <c r="J77" s="118">
        <f>((H77-D77)/D77)</f>
        <v>1.5104292784489323E-2</v>
      </c>
      <c r="K77" s="118"/>
      <c r="L77" s="174">
        <f>SUM(L56:L76)</f>
        <v>214350747170.66003</v>
      </c>
      <c r="M77" s="176"/>
      <c r="N77" s="118">
        <f>((L77-H77)/H77)</f>
        <v>5.4892238317446971E-3</v>
      </c>
      <c r="O77" s="118"/>
      <c r="P77" s="174">
        <f>SUM(P56:P76)</f>
        <v>212973839903.34003</v>
      </c>
      <c r="Q77" s="176"/>
      <c r="R77" s="118">
        <f>((P77-L77)/L77)</f>
        <v>-6.4236177643166902E-3</v>
      </c>
      <c r="S77" s="118"/>
      <c r="T77" s="174">
        <f>SUM(T56:T76)</f>
        <v>213917807737.86993</v>
      </c>
      <c r="U77" s="176"/>
      <c r="V77" s="118">
        <f>((T77-P77)/P77)</f>
        <v>4.432318236635706E-3</v>
      </c>
      <c r="W77" s="118"/>
      <c r="X77" s="174">
        <f>SUM(X56:X76)</f>
        <v>215813309201.73004</v>
      </c>
      <c r="Y77" s="176"/>
      <c r="Z77" s="118">
        <f>((X77-T77)/T77)</f>
        <v>8.860886729836032E-3</v>
      </c>
      <c r="AA77" s="118"/>
      <c r="AB77" s="174">
        <f>SUM(AB56:AB76)</f>
        <v>217024156407.87991</v>
      </c>
      <c r="AC77" s="176"/>
      <c r="AD77" s="118">
        <f>((AB77-X77)/X77)</f>
        <v>5.6106234162696632E-3</v>
      </c>
      <c r="AE77" s="118"/>
      <c r="AF77" s="174">
        <f>SUM(AF56:AF76)</f>
        <v>220706529310.94995</v>
      </c>
      <c r="AG77" s="176"/>
      <c r="AH77" s="118">
        <f>((AF77-AB77)/AB77)</f>
        <v>1.6967571555257223E-2</v>
      </c>
      <c r="AI77" s="118"/>
      <c r="AJ77" s="119">
        <f t="shared" si="70"/>
        <v>7.5490874269173664E-3</v>
      </c>
      <c r="AK77" s="119"/>
      <c r="AL77" s="120">
        <f t="shared" si="72"/>
        <v>5.0940828654426396E-2</v>
      </c>
      <c r="AM77" s="120"/>
      <c r="AN77" s="121">
        <f t="shared" si="74"/>
        <v>7.2537100777311861E-3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2283363304.3800001</v>
      </c>
      <c r="C79" s="181">
        <v>69.3</v>
      </c>
      <c r="D79" s="169">
        <v>2287294404.1599998</v>
      </c>
      <c r="E79" s="181">
        <v>69.3</v>
      </c>
      <c r="F79" s="118">
        <f t="shared" ref="F79:G81" si="76">((D79-B79)/B79)</f>
        <v>1.7216269406007388E-3</v>
      </c>
      <c r="G79" s="118">
        <f t="shared" si="76"/>
        <v>0</v>
      </c>
      <c r="H79" s="169">
        <v>2288793938.5</v>
      </c>
      <c r="I79" s="181">
        <v>69.3</v>
      </c>
      <c r="J79" s="118">
        <f t="shared" ref="J79:J81" si="77">((H79-D79)/D79)</f>
        <v>6.5559306107376713E-4</v>
      </c>
      <c r="K79" s="118">
        <f t="shared" ref="K79:K81" si="78">((I79-E79)/E79)</f>
        <v>0</v>
      </c>
      <c r="L79" s="169">
        <v>2293345016.1900001</v>
      </c>
      <c r="M79" s="181">
        <v>69.3</v>
      </c>
      <c r="N79" s="118">
        <f t="shared" ref="N79:N81" si="79">((L79-H79)/H79)</f>
        <v>1.9884173989829263E-3</v>
      </c>
      <c r="O79" s="118">
        <f t="shared" ref="O79:O81" si="80">((M79-I79)/I79)</f>
        <v>0</v>
      </c>
      <c r="P79" s="169">
        <v>2297327209.1599998</v>
      </c>
      <c r="Q79" s="181">
        <v>69.3</v>
      </c>
      <c r="R79" s="118">
        <f t="shared" ref="R79:R81" si="81">((P79-L79)/L79)</f>
        <v>1.7364125074453567E-3</v>
      </c>
      <c r="S79" s="118">
        <f t="shared" ref="S79:S81" si="82">((Q79-M79)/M79)</f>
        <v>0</v>
      </c>
      <c r="T79" s="169">
        <v>2293345016.1900001</v>
      </c>
      <c r="U79" s="181">
        <v>69.3</v>
      </c>
      <c r="V79" s="118">
        <f t="shared" ref="V79:V81" si="83">((T79-P79)/P79)</f>
        <v>-1.7334026054807617E-3</v>
      </c>
      <c r="W79" s="118">
        <f t="shared" ref="W79:W81" si="84">((U79-Q79)/Q79)</f>
        <v>0</v>
      </c>
      <c r="X79" s="169">
        <v>2306446583</v>
      </c>
      <c r="Y79" s="181">
        <v>69.3</v>
      </c>
      <c r="Z79" s="118">
        <f t="shared" ref="Z79:Z81" si="85">((X79-T79)/T79)</f>
        <v>5.7128634014981102E-3</v>
      </c>
      <c r="AA79" s="118">
        <f t="shared" ref="AA79:AA81" si="86">((Y79-U79)/U79)</f>
        <v>0</v>
      </c>
      <c r="AB79" s="169">
        <v>2308830785.79</v>
      </c>
      <c r="AC79" s="181">
        <v>69.3</v>
      </c>
      <c r="AD79" s="118">
        <f t="shared" ref="AD79:AD81" si="87">((AB79-X79)/X79)</f>
        <v>1.0337125548768721E-3</v>
      </c>
      <c r="AE79" s="118">
        <f t="shared" ref="AE79:AE81" si="88">((AC79-Y79)/Y79)</f>
        <v>0</v>
      </c>
      <c r="AF79" s="169">
        <v>2310088301.8200002</v>
      </c>
      <c r="AG79" s="181">
        <v>69.3</v>
      </c>
      <c r="AH79" s="118">
        <f t="shared" ref="AH79:AH81" si="89">((AF79-AB79)/AB79)</f>
        <v>5.4465491266824588E-4</v>
      </c>
      <c r="AI79" s="118">
        <f t="shared" ref="AI79:AI81" si="90">((AG79-AC79)/AC79)</f>
        <v>0</v>
      </c>
      <c r="AJ79" s="119">
        <f t="shared" si="70"/>
        <v>1.4574847714581571E-3</v>
      </c>
      <c r="AK79" s="119">
        <f t="shared" si="71"/>
        <v>0</v>
      </c>
      <c r="AL79" s="120">
        <f t="shared" si="72"/>
        <v>9.9654410986815215E-3</v>
      </c>
      <c r="AM79" s="120">
        <f t="shared" si="73"/>
        <v>0</v>
      </c>
      <c r="AN79" s="121">
        <f t="shared" si="74"/>
        <v>2.0831069623977309E-3</v>
      </c>
      <c r="AO79" s="207">
        <f t="shared" si="75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9924624590.0799999</v>
      </c>
      <c r="C80" s="181">
        <v>40.700000000000003</v>
      </c>
      <c r="D80" s="169">
        <v>9924543540.7000008</v>
      </c>
      <c r="E80" s="181">
        <v>40.700000000000003</v>
      </c>
      <c r="F80" s="118">
        <f t="shared" si="76"/>
        <v>-8.1664932777580713E-6</v>
      </c>
      <c r="G80" s="118">
        <f t="shared" si="76"/>
        <v>0</v>
      </c>
      <c r="H80" s="169">
        <v>9932047725.1399994</v>
      </c>
      <c r="I80" s="181">
        <v>40.700000000000003</v>
      </c>
      <c r="J80" s="118">
        <f t="shared" si="77"/>
        <v>7.5612388713137122E-4</v>
      </c>
      <c r="K80" s="118">
        <f t="shared" si="78"/>
        <v>0</v>
      </c>
      <c r="L80" s="169">
        <v>9943645540.1000004</v>
      </c>
      <c r="M80" s="181">
        <v>40.700000000000003</v>
      </c>
      <c r="N80" s="118">
        <f t="shared" si="79"/>
        <v>1.1677163945401311E-3</v>
      </c>
      <c r="O80" s="118">
        <f t="shared" si="80"/>
        <v>0</v>
      </c>
      <c r="P80" s="169">
        <v>9952972113.9500008</v>
      </c>
      <c r="Q80" s="181">
        <v>40.700000000000003</v>
      </c>
      <c r="R80" s="118">
        <f t="shared" si="81"/>
        <v>9.3794311275365385E-4</v>
      </c>
      <c r="S80" s="118">
        <f t="shared" si="82"/>
        <v>0</v>
      </c>
      <c r="T80" s="169">
        <v>9952281931.25</v>
      </c>
      <c r="U80" s="181">
        <v>40.700000000000003</v>
      </c>
      <c r="V80" s="118">
        <f t="shared" si="83"/>
        <v>-6.9344381969422853E-5</v>
      </c>
      <c r="W80" s="118">
        <f t="shared" si="84"/>
        <v>0</v>
      </c>
      <c r="X80" s="169">
        <v>9948952669.9899998</v>
      </c>
      <c r="Y80" s="181">
        <v>40.700000000000003</v>
      </c>
      <c r="Z80" s="118">
        <f t="shared" si="85"/>
        <v>-3.3452240229915549E-4</v>
      </c>
      <c r="AA80" s="118">
        <f t="shared" si="86"/>
        <v>0</v>
      </c>
      <c r="AB80" s="169">
        <v>10955139464.129999</v>
      </c>
      <c r="AC80" s="181">
        <v>40.700000000000003</v>
      </c>
      <c r="AD80" s="118">
        <f t="shared" si="87"/>
        <v>0.10113494631199313</v>
      </c>
      <c r="AE80" s="118">
        <f t="shared" si="88"/>
        <v>0</v>
      </c>
      <c r="AF80" s="169">
        <v>9963139918.2600002</v>
      </c>
      <c r="AG80" s="181">
        <v>40.700000000000003</v>
      </c>
      <c r="AH80" s="118">
        <f t="shared" si="89"/>
        <v>-9.0551065015472026E-2</v>
      </c>
      <c r="AI80" s="118">
        <f t="shared" si="90"/>
        <v>0</v>
      </c>
      <c r="AJ80" s="119">
        <f t="shared" si="70"/>
        <v>1.6292039266749894E-3</v>
      </c>
      <c r="AK80" s="119">
        <f t="shared" si="71"/>
        <v>0</v>
      </c>
      <c r="AL80" s="120">
        <f t="shared" si="72"/>
        <v>3.8889826420447316E-3</v>
      </c>
      <c r="AM80" s="120">
        <f t="shared" si="73"/>
        <v>0</v>
      </c>
      <c r="AN80" s="121">
        <f t="shared" si="74"/>
        <v>5.1282787561094612E-2</v>
      </c>
      <c r="AO80" s="207">
        <f t="shared" si="75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32817171113.131817</v>
      </c>
      <c r="C81" s="181">
        <v>12.299046671684332</v>
      </c>
      <c r="D81" s="169">
        <v>32817171113.131817</v>
      </c>
      <c r="E81" s="181">
        <v>12.299046671684332</v>
      </c>
      <c r="F81" s="118">
        <f t="shared" si="76"/>
        <v>0</v>
      </c>
      <c r="G81" s="118">
        <f t="shared" si="76"/>
        <v>0</v>
      </c>
      <c r="H81" s="169">
        <v>32817171113.131817</v>
      </c>
      <c r="I81" s="181">
        <v>12.299046671684332</v>
      </c>
      <c r="J81" s="118">
        <f t="shared" si="77"/>
        <v>0</v>
      </c>
      <c r="K81" s="118">
        <f t="shared" si="78"/>
        <v>0</v>
      </c>
      <c r="L81" s="169">
        <v>32817171113.131817</v>
      </c>
      <c r="M81" s="181">
        <v>12.299046671684332</v>
      </c>
      <c r="N81" s="118">
        <f t="shared" si="79"/>
        <v>0</v>
      </c>
      <c r="O81" s="118">
        <f t="shared" si="80"/>
        <v>0</v>
      </c>
      <c r="P81" s="169">
        <v>32817171113.131817</v>
      </c>
      <c r="Q81" s="181">
        <v>12.299046671684332</v>
      </c>
      <c r="R81" s="118">
        <f t="shared" si="81"/>
        <v>0</v>
      </c>
      <c r="S81" s="118">
        <f t="shared" si="82"/>
        <v>0</v>
      </c>
      <c r="T81" s="169">
        <v>32817171113.131817</v>
      </c>
      <c r="U81" s="181">
        <v>12.299046671684332</v>
      </c>
      <c r="V81" s="118">
        <f t="shared" si="83"/>
        <v>0</v>
      </c>
      <c r="W81" s="118">
        <f t="shared" si="84"/>
        <v>0</v>
      </c>
      <c r="X81" s="169">
        <v>32817171113.131817</v>
      </c>
      <c r="Y81" s="181">
        <v>12.299046671684332</v>
      </c>
      <c r="Z81" s="118">
        <f t="shared" si="85"/>
        <v>0</v>
      </c>
      <c r="AA81" s="118">
        <f t="shared" si="86"/>
        <v>0</v>
      </c>
      <c r="AB81" s="169">
        <v>32817171113.131817</v>
      </c>
      <c r="AC81" s="181">
        <v>12.299046671684332</v>
      </c>
      <c r="AD81" s="118">
        <f t="shared" si="87"/>
        <v>0</v>
      </c>
      <c r="AE81" s="118">
        <f t="shared" si="88"/>
        <v>0</v>
      </c>
      <c r="AF81" s="169">
        <v>32817171113.131817</v>
      </c>
      <c r="AG81" s="181">
        <v>12.299046671684332</v>
      </c>
      <c r="AH81" s="118">
        <f t="shared" si="89"/>
        <v>0</v>
      </c>
      <c r="AI81" s="118">
        <f t="shared" si="90"/>
        <v>0</v>
      </c>
      <c r="AJ81" s="119">
        <f t="shared" si="70"/>
        <v>0</v>
      </c>
      <c r="AK81" s="119">
        <f t="shared" si="71"/>
        <v>0</v>
      </c>
      <c r="AL81" s="120">
        <f t="shared" si="72"/>
        <v>0</v>
      </c>
      <c r="AM81" s="120">
        <f t="shared" si="73"/>
        <v>0</v>
      </c>
      <c r="AN81" s="121">
        <f t="shared" si="74"/>
        <v>0</v>
      </c>
      <c r="AO81" s="207">
        <f t="shared" si="75"/>
        <v>0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45025159007.591812</v>
      </c>
      <c r="C82" s="176"/>
      <c r="D82" s="174">
        <f>SUM(D79:D81)</f>
        <v>45029009057.991821</v>
      </c>
      <c r="E82" s="176"/>
      <c r="F82" s="118">
        <f>((D82-B82)/B82)</f>
        <v>8.5508868483062723E-5</v>
      </c>
      <c r="G82" s="118"/>
      <c r="H82" s="174">
        <f>SUM(H79:H81)</f>
        <v>45038012776.77182</v>
      </c>
      <c r="I82" s="176"/>
      <c r="J82" s="118">
        <f>((H82-D82)/D82)</f>
        <v>1.9995374023006141E-4</v>
      </c>
      <c r="K82" s="118"/>
      <c r="L82" s="174">
        <f>SUM(L79:L81)</f>
        <v>45054161669.421814</v>
      </c>
      <c r="M82" s="176"/>
      <c r="N82" s="118">
        <f>((L82-H82)/H82)</f>
        <v>3.5856139412799817E-4</v>
      </c>
      <c r="O82" s="118"/>
      <c r="P82" s="174">
        <f>SUM(P79:P81)</f>
        <v>45067470436.241821</v>
      </c>
      <c r="Q82" s="176"/>
      <c r="R82" s="118">
        <f>((P82-L82)/L82)</f>
        <v>2.9539483872008127E-4</v>
      </c>
      <c r="S82" s="118"/>
      <c r="T82" s="174">
        <f>SUM(T79:T81)</f>
        <v>45062798060.571815</v>
      </c>
      <c r="U82" s="176"/>
      <c r="V82" s="118">
        <f>((T82-P82)/P82)</f>
        <v>-1.0367512586746876E-4</v>
      </c>
      <c r="W82" s="118"/>
      <c r="X82" s="174">
        <f>SUM(X79:X81)</f>
        <v>45072570366.121819</v>
      </c>
      <c r="Y82" s="176"/>
      <c r="Z82" s="118">
        <f>((X82-T82)/T82)</f>
        <v>2.1685971512171669E-4</v>
      </c>
      <c r="AA82" s="118"/>
      <c r="AB82" s="174">
        <f>SUM(AB79:AB81)</f>
        <v>46081141363.051819</v>
      </c>
      <c r="AC82" s="176"/>
      <c r="AD82" s="118">
        <f>((AB82-X82)/X82)</f>
        <v>2.2376602637423113E-2</v>
      </c>
      <c r="AE82" s="118"/>
      <c r="AF82" s="174">
        <f>SUM(AF79:AF81)</f>
        <v>45090399333.211815</v>
      </c>
      <c r="AG82" s="176"/>
      <c r="AH82" s="118">
        <f>((AF82-AB82)/AB82)</f>
        <v>-2.1499945542459757E-2</v>
      </c>
      <c r="AI82" s="118"/>
      <c r="AJ82" s="119">
        <f t="shared" si="70"/>
        <v>2.41157565722351E-4</v>
      </c>
      <c r="AK82" s="119"/>
      <c r="AL82" s="120">
        <f t="shared" si="72"/>
        <v>1.3633494608093746E-3</v>
      </c>
      <c r="AM82" s="120"/>
      <c r="AN82" s="121">
        <f t="shared" si="74"/>
        <v>1.1727961961949338E-2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1133116847.6300001</v>
      </c>
      <c r="C84" s="169">
        <v>2506.34</v>
      </c>
      <c r="D84" s="169">
        <v>1135559382.3399999</v>
      </c>
      <c r="E84" s="169">
        <v>2517.6999999999998</v>
      </c>
      <c r="F84" s="118">
        <f t="shared" ref="F84:F104" si="91">((D84-B84)/B84)</f>
        <v>2.1555894390843685E-3</v>
      </c>
      <c r="G84" s="118">
        <f t="shared" ref="G84:G104" si="92">((E84-C84)/C84)</f>
        <v>4.5325055658847853E-3</v>
      </c>
      <c r="H84" s="169">
        <v>1148674893.8399999</v>
      </c>
      <c r="I84" s="169">
        <v>2540.9699999999998</v>
      </c>
      <c r="J84" s="118">
        <f t="shared" ref="J84:J104" si="93">((H84-D84)/D84)</f>
        <v>1.1549824433640284E-2</v>
      </c>
      <c r="K84" s="118">
        <f t="shared" ref="K84:K104" si="94">((I84-E84)/E84)</f>
        <v>9.2425626563927329E-3</v>
      </c>
      <c r="L84" s="169">
        <v>1176044675.49</v>
      </c>
      <c r="M84" s="169">
        <v>2590.4499999999998</v>
      </c>
      <c r="N84" s="118">
        <f t="shared" ref="N84:N104" si="95">((L84-H84)/H84)</f>
        <v>2.3827265483711755E-2</v>
      </c>
      <c r="O84" s="118">
        <f t="shared" ref="O84:O104" si="96">((M84-I84)/I84)</f>
        <v>1.9472878467671803E-2</v>
      </c>
      <c r="P84" s="169">
        <v>1176859235.3499999</v>
      </c>
      <c r="Q84" s="169">
        <v>2582.44</v>
      </c>
      <c r="R84" s="118">
        <f t="shared" ref="R84:R104" si="97">((P84-L84)/L84)</f>
        <v>6.9262662973284411E-4</v>
      </c>
      <c r="S84" s="118">
        <f t="shared" ref="S84:S104" si="98">((Q84-M84)/M84)</f>
        <v>-3.0921268505471112E-3</v>
      </c>
      <c r="T84" s="169">
        <v>1204399977.77</v>
      </c>
      <c r="U84" s="169">
        <v>2642.75</v>
      </c>
      <c r="V84" s="118">
        <f t="shared" ref="V84:V104" si="99">((T84-P84)/P84)</f>
        <v>2.3401900238144806E-2</v>
      </c>
      <c r="W84" s="118">
        <f t="shared" ref="W84:W104" si="100">((U84-Q84)/Q84)</f>
        <v>2.3353882374808298E-2</v>
      </c>
      <c r="X84" s="169">
        <v>1202738500.7</v>
      </c>
      <c r="Y84" s="169">
        <v>2663.53</v>
      </c>
      <c r="Z84" s="118">
        <f t="shared" ref="Z84:Z104" si="101">((X84-T84)/T84)</f>
        <v>-1.3795060616625316E-3</v>
      </c>
      <c r="AA84" s="118">
        <f t="shared" ref="AA84:AA104" si="102">((Y84-U84)/U84)</f>
        <v>7.8630214738436097E-3</v>
      </c>
      <c r="AB84" s="169">
        <v>1216795594.6400001</v>
      </c>
      <c r="AC84" s="169">
        <v>2669.38</v>
      </c>
      <c r="AD84" s="118">
        <f t="shared" ref="AD84:AD104" si="103">((AB84-X84)/X84)</f>
        <v>1.1687572927796654E-2</v>
      </c>
      <c r="AE84" s="118">
        <f t="shared" ref="AE84:AE104" si="104">((AC84-Y84)/Y84)</f>
        <v>2.1963334372054788E-3</v>
      </c>
      <c r="AF84" s="169">
        <v>1222635451.9400001</v>
      </c>
      <c r="AG84" s="169">
        <v>2677.35</v>
      </c>
      <c r="AH84" s="118">
        <f t="shared" ref="AH84:AH104" si="105">((AF84-AB84)/AB84)</f>
        <v>4.7993741313040557E-3</v>
      </c>
      <c r="AI84" s="118">
        <f t="shared" ref="AI84:AI104" si="106">((AG84-AC84)/AC84)</f>
        <v>2.9857120380012586E-3</v>
      </c>
      <c r="AJ84" s="119">
        <f t="shared" si="70"/>
        <v>9.5918309027190306E-3</v>
      </c>
      <c r="AK84" s="119">
        <f t="shared" si="71"/>
        <v>8.3193461454076061E-3</v>
      </c>
      <c r="AL84" s="120">
        <f t="shared" si="72"/>
        <v>7.6681211880409203E-2</v>
      </c>
      <c r="AM84" s="120">
        <f t="shared" si="73"/>
        <v>6.3411049767645111E-2</v>
      </c>
      <c r="AN84" s="121">
        <f t="shared" si="74"/>
        <v>9.8519242975420637E-3</v>
      </c>
      <c r="AO84" s="207">
        <f t="shared" si="75"/>
        <v>8.9602291006871445E-3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141946246</v>
      </c>
      <c r="C85" s="169">
        <v>105.05</v>
      </c>
      <c r="D85" s="169">
        <v>140261476</v>
      </c>
      <c r="E85" s="169">
        <v>103.8</v>
      </c>
      <c r="F85" s="118">
        <f t="shared" si="91"/>
        <v>-1.1869070493065383E-2</v>
      </c>
      <c r="G85" s="118">
        <f t="shared" si="92"/>
        <v>-1.1899095668729176E-2</v>
      </c>
      <c r="H85" s="169">
        <v>142591884</v>
      </c>
      <c r="I85" s="169">
        <v>105.53</v>
      </c>
      <c r="J85" s="118">
        <f t="shared" si="93"/>
        <v>1.6614740315437717E-2</v>
      </c>
      <c r="K85" s="118">
        <f t="shared" si="94"/>
        <v>1.6666666666666705E-2</v>
      </c>
      <c r="L85" s="169">
        <v>144372445</v>
      </c>
      <c r="M85" s="169">
        <v>106.86</v>
      </c>
      <c r="N85" s="118">
        <f t="shared" si="95"/>
        <v>1.2487113221675365E-2</v>
      </c>
      <c r="O85" s="118">
        <f t="shared" si="96"/>
        <v>1.2603051265043099E-2</v>
      </c>
      <c r="P85" s="169">
        <v>144148931</v>
      </c>
      <c r="Q85" s="169">
        <v>106.71</v>
      </c>
      <c r="R85" s="118">
        <f t="shared" si="97"/>
        <v>-1.5481763157782636E-3</v>
      </c>
      <c r="S85" s="118">
        <f t="shared" si="98"/>
        <v>-1.4037057832678803E-3</v>
      </c>
      <c r="T85" s="169">
        <v>146946759</v>
      </c>
      <c r="U85" s="169">
        <v>108.79</v>
      </c>
      <c r="V85" s="118">
        <f t="shared" si="99"/>
        <v>1.940928719062093E-2</v>
      </c>
      <c r="W85" s="118">
        <f t="shared" si="100"/>
        <v>1.9492081341954948E-2</v>
      </c>
      <c r="X85" s="169">
        <v>148588124</v>
      </c>
      <c r="Y85" s="169">
        <v>110</v>
      </c>
      <c r="Z85" s="118">
        <f t="shared" si="101"/>
        <v>1.1169793816276002E-2</v>
      </c>
      <c r="AA85" s="118">
        <f t="shared" si="102"/>
        <v>1.1122345803842207E-2</v>
      </c>
      <c r="AB85" s="169">
        <v>148215414</v>
      </c>
      <c r="AC85" s="169">
        <v>109.73</v>
      </c>
      <c r="AD85" s="118">
        <f t="shared" si="103"/>
        <v>-2.5083431297645295E-3</v>
      </c>
      <c r="AE85" s="118">
        <f t="shared" si="104"/>
        <v>-2.4545454545454185E-3</v>
      </c>
      <c r="AF85" s="169">
        <v>147950831</v>
      </c>
      <c r="AG85" s="169">
        <v>109.54</v>
      </c>
      <c r="AH85" s="118">
        <f t="shared" si="105"/>
        <v>-1.7851247239372822E-3</v>
      </c>
      <c r="AI85" s="118">
        <f t="shared" si="106"/>
        <v>-1.7315228287614847E-3</v>
      </c>
      <c r="AJ85" s="119">
        <f t="shared" si="70"/>
        <v>5.2462774851830696E-3</v>
      </c>
      <c r="AK85" s="119">
        <f t="shared" si="71"/>
        <v>5.2994094177753756E-3</v>
      </c>
      <c r="AL85" s="120">
        <f t="shared" si="72"/>
        <v>5.4821574813600282E-2</v>
      </c>
      <c r="AM85" s="120">
        <f t="shared" si="73"/>
        <v>5.5298651252408564E-2</v>
      </c>
      <c r="AN85" s="121">
        <f t="shared" si="74"/>
        <v>1.1122853152117048E-2</v>
      </c>
      <c r="AO85" s="207">
        <f t="shared" si="75"/>
        <v>1.113664736114553E-2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741261340.96000004</v>
      </c>
      <c r="C86" s="169">
        <v>1.1128</v>
      </c>
      <c r="D86" s="169">
        <v>725471413.09000003</v>
      </c>
      <c r="E86" s="169">
        <v>1.0891999999999999</v>
      </c>
      <c r="F86" s="118">
        <f t="shared" si="91"/>
        <v>-2.1301431758940281E-2</v>
      </c>
      <c r="G86" s="118">
        <f t="shared" si="92"/>
        <v>-2.1207764198418463E-2</v>
      </c>
      <c r="H86" s="169">
        <v>733097380.48000002</v>
      </c>
      <c r="I86" s="169">
        <v>1.1007</v>
      </c>
      <c r="J86" s="118">
        <f t="shared" si="93"/>
        <v>1.051174071424635E-2</v>
      </c>
      <c r="K86" s="118">
        <f t="shared" si="94"/>
        <v>1.0558207858979127E-2</v>
      </c>
      <c r="L86" s="169">
        <v>751803695.09000003</v>
      </c>
      <c r="M86" s="169">
        <v>1.1287</v>
      </c>
      <c r="N86" s="118">
        <f t="shared" si="95"/>
        <v>2.5516820968248366E-2</v>
      </c>
      <c r="O86" s="118">
        <f t="shared" si="96"/>
        <v>2.5438357408921617E-2</v>
      </c>
      <c r="P86" s="169">
        <v>736020264.88</v>
      </c>
      <c r="Q86" s="169">
        <v>1.1422000000000001</v>
      </c>
      <c r="R86" s="118">
        <f t="shared" si="97"/>
        <v>-2.0994084377452506E-2</v>
      </c>
      <c r="S86" s="118">
        <f t="shared" si="98"/>
        <v>1.1960662709311657E-2</v>
      </c>
      <c r="T86" s="169">
        <v>760733595.75999999</v>
      </c>
      <c r="U86" s="169">
        <v>1.1805000000000001</v>
      </c>
      <c r="V86" s="118">
        <f t="shared" si="99"/>
        <v>3.3576970715649024E-2</v>
      </c>
      <c r="W86" s="118">
        <f t="shared" si="100"/>
        <v>3.3531780773945016E-2</v>
      </c>
      <c r="X86" s="169">
        <v>763251412.76999998</v>
      </c>
      <c r="Y86" s="169">
        <v>1.1841999999999999</v>
      </c>
      <c r="Z86" s="118">
        <f t="shared" si="101"/>
        <v>3.3097223838058597E-3</v>
      </c>
      <c r="AA86" s="118">
        <f t="shared" si="102"/>
        <v>3.1342651418888728E-3</v>
      </c>
      <c r="AB86" s="169">
        <v>759164346.78999996</v>
      </c>
      <c r="AC86" s="169">
        <v>1.1776</v>
      </c>
      <c r="AD86" s="118">
        <f t="shared" si="103"/>
        <v>-5.3548095838659463E-3</v>
      </c>
      <c r="AE86" s="118">
        <f t="shared" si="104"/>
        <v>-5.5733828745143888E-3</v>
      </c>
      <c r="AF86" s="169">
        <v>758531825.02999997</v>
      </c>
      <c r="AG86" s="169">
        <v>1.1768000000000001</v>
      </c>
      <c r="AH86" s="118">
        <f t="shared" si="105"/>
        <v>-8.3318159325382367E-4</v>
      </c>
      <c r="AI86" s="118">
        <f t="shared" si="106"/>
        <v>-6.7934782608688169E-4</v>
      </c>
      <c r="AJ86" s="119">
        <f t="shared" si="70"/>
        <v>3.0539684335546304E-3</v>
      </c>
      <c r="AK86" s="119">
        <f t="shared" si="71"/>
        <v>7.1453473742533209E-3</v>
      </c>
      <c r="AL86" s="120">
        <f t="shared" si="72"/>
        <v>4.5570936832901164E-2</v>
      </c>
      <c r="AM86" s="120">
        <f t="shared" si="73"/>
        <v>8.0426000734484138E-2</v>
      </c>
      <c r="AN86" s="121">
        <f t="shared" si="74"/>
        <v>1.9817845620971448E-2</v>
      </c>
      <c r="AO86" s="207">
        <f t="shared" si="75"/>
        <v>1.7356318869076393E-2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3248507195.5700002</v>
      </c>
      <c r="C87" s="169">
        <v>327.61419999999998</v>
      </c>
      <c r="D87" s="169">
        <v>3237593353.8299999</v>
      </c>
      <c r="E87" s="169">
        <v>326.61250000000001</v>
      </c>
      <c r="F87" s="118">
        <f t="shared" si="91"/>
        <v>-3.3596483193521903E-3</v>
      </c>
      <c r="G87" s="118">
        <f t="shared" si="92"/>
        <v>-3.0575597761024133E-3</v>
      </c>
      <c r="H87" s="169">
        <v>3275177495.8600001</v>
      </c>
      <c r="I87" s="169">
        <v>330.29610000000002</v>
      </c>
      <c r="J87" s="118">
        <f t="shared" si="93"/>
        <v>1.1608666661469086E-2</v>
      </c>
      <c r="K87" s="118">
        <f t="shared" si="94"/>
        <v>1.1278196639748977E-2</v>
      </c>
      <c r="L87" s="169">
        <v>3351923565.54</v>
      </c>
      <c r="M87" s="169">
        <v>337.43810000000002</v>
      </c>
      <c r="N87" s="118">
        <f t="shared" si="95"/>
        <v>2.343264442217589E-2</v>
      </c>
      <c r="O87" s="118">
        <f t="shared" si="96"/>
        <v>2.1623022494059105E-2</v>
      </c>
      <c r="P87" s="169">
        <v>3352339362.9699998</v>
      </c>
      <c r="Q87" s="169">
        <v>337.7765</v>
      </c>
      <c r="R87" s="118">
        <f t="shared" si="97"/>
        <v>1.2404740796434084E-4</v>
      </c>
      <c r="S87" s="118">
        <f t="shared" si="98"/>
        <v>1.0028505968945969E-3</v>
      </c>
      <c r="T87" s="169">
        <v>3432538137</v>
      </c>
      <c r="U87" s="169">
        <v>346.2577</v>
      </c>
      <c r="V87" s="118">
        <f t="shared" si="99"/>
        <v>2.3923226543194669E-2</v>
      </c>
      <c r="W87" s="118">
        <f t="shared" si="100"/>
        <v>2.5108910773840101E-2</v>
      </c>
      <c r="X87" s="169">
        <v>3473127220.5500002</v>
      </c>
      <c r="Y87" s="169">
        <v>350.44979999999998</v>
      </c>
      <c r="Z87" s="118">
        <f t="shared" si="101"/>
        <v>1.1824801919163699E-2</v>
      </c>
      <c r="AA87" s="118">
        <f t="shared" si="102"/>
        <v>1.2106878778435779E-2</v>
      </c>
      <c r="AB87" s="169">
        <v>3486852341.8000002</v>
      </c>
      <c r="AC87" s="169">
        <v>351.29469999999998</v>
      </c>
      <c r="AD87" s="118">
        <f t="shared" si="103"/>
        <v>3.9518049234679364E-3</v>
      </c>
      <c r="AE87" s="118">
        <f t="shared" si="104"/>
        <v>2.4109016469691111E-3</v>
      </c>
      <c r="AF87" s="169">
        <v>3474707220.48</v>
      </c>
      <c r="AG87" s="169">
        <v>350.98329999999999</v>
      </c>
      <c r="AH87" s="118">
        <f t="shared" si="105"/>
        <v>-3.483118907676646E-3</v>
      </c>
      <c r="AI87" s="118">
        <f t="shared" si="106"/>
        <v>-8.8643523514585307E-4</v>
      </c>
      <c r="AJ87" s="119">
        <f t="shared" si="70"/>
        <v>8.5028030813008477E-3</v>
      </c>
      <c r="AK87" s="119">
        <f t="shared" si="71"/>
        <v>8.6983457398374254E-3</v>
      </c>
      <c r="AL87" s="120">
        <f t="shared" si="72"/>
        <v>7.3237692550084998E-2</v>
      </c>
      <c r="AM87" s="120">
        <f t="shared" si="73"/>
        <v>7.4616862489953611E-2</v>
      </c>
      <c r="AN87" s="121">
        <f t="shared" si="74"/>
        <v>1.1062593967897799E-2</v>
      </c>
      <c r="AO87" s="207">
        <f t="shared" si="75"/>
        <v>1.0579289617195122E-2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1986826557.0699999</v>
      </c>
      <c r="C88" s="169">
        <v>9.8329000000000004</v>
      </c>
      <c r="D88" s="169">
        <v>1952917664.2</v>
      </c>
      <c r="E88" s="169">
        <v>9.6645000000000003</v>
      </c>
      <c r="F88" s="118">
        <f t="shared" si="91"/>
        <v>-1.7066861095316639E-2</v>
      </c>
      <c r="G88" s="118">
        <f t="shared" si="92"/>
        <v>-1.7126178441761852E-2</v>
      </c>
      <c r="H88" s="169">
        <v>1980494082.78</v>
      </c>
      <c r="I88" s="169">
        <v>9.8020999999999994</v>
      </c>
      <c r="J88" s="118">
        <f t="shared" si="93"/>
        <v>1.4120625301065328E-2</v>
      </c>
      <c r="K88" s="118">
        <f t="shared" si="94"/>
        <v>1.4237673961405045E-2</v>
      </c>
      <c r="L88" s="169">
        <v>2044168896.4000001</v>
      </c>
      <c r="M88" s="169">
        <v>10.0655</v>
      </c>
      <c r="N88" s="118">
        <f t="shared" si="95"/>
        <v>3.2150973927990947E-2</v>
      </c>
      <c r="O88" s="118">
        <f t="shared" si="96"/>
        <v>2.6871792779098434E-2</v>
      </c>
      <c r="P88" s="169">
        <v>2044268538.8900001</v>
      </c>
      <c r="Q88" s="169">
        <v>10.1272</v>
      </c>
      <c r="R88" s="118">
        <f t="shared" si="97"/>
        <v>4.8744744221228792E-5</v>
      </c>
      <c r="S88" s="118">
        <f t="shared" si="98"/>
        <v>6.1298494858675759E-3</v>
      </c>
      <c r="T88" s="169">
        <v>2097723710.3399999</v>
      </c>
      <c r="U88" s="169">
        <v>10.3927</v>
      </c>
      <c r="V88" s="118">
        <f t="shared" si="99"/>
        <v>2.6148801115446884E-2</v>
      </c>
      <c r="W88" s="118">
        <f t="shared" si="100"/>
        <v>2.6216525791926633E-2</v>
      </c>
      <c r="X88" s="169">
        <v>2103641495.51</v>
      </c>
      <c r="Y88" s="169">
        <v>10.422599999999999</v>
      </c>
      <c r="Z88" s="118">
        <f t="shared" si="101"/>
        <v>2.8210508089461027E-3</v>
      </c>
      <c r="AA88" s="118">
        <f t="shared" si="102"/>
        <v>2.877019446342105E-3</v>
      </c>
      <c r="AB88" s="169">
        <v>2122906689.8900001</v>
      </c>
      <c r="AC88" s="169">
        <v>10.5175</v>
      </c>
      <c r="AD88" s="118">
        <f t="shared" si="103"/>
        <v>9.1580216596409761E-3</v>
      </c>
      <c r="AE88" s="118">
        <f t="shared" si="104"/>
        <v>9.1052136702934848E-3</v>
      </c>
      <c r="AF88" s="169">
        <v>2123989169.9400001</v>
      </c>
      <c r="AG88" s="169">
        <v>10.5229</v>
      </c>
      <c r="AH88" s="118">
        <f t="shared" si="105"/>
        <v>5.0990467699550267E-4</v>
      </c>
      <c r="AI88" s="118">
        <f t="shared" si="106"/>
        <v>5.1342999762299499E-4</v>
      </c>
      <c r="AJ88" s="119">
        <f t="shared" si="70"/>
        <v>8.4864076423737927E-3</v>
      </c>
      <c r="AK88" s="119">
        <f t="shared" si="71"/>
        <v>8.6031658363493017E-3</v>
      </c>
      <c r="AL88" s="120">
        <f t="shared" si="72"/>
        <v>8.7597909976444566E-2</v>
      </c>
      <c r="AM88" s="120">
        <f t="shared" si="73"/>
        <v>8.8819907910393667E-2</v>
      </c>
      <c r="AN88" s="121">
        <f t="shared" si="74"/>
        <v>1.5693728868873366E-2</v>
      </c>
      <c r="AO88" s="207">
        <f t="shared" si="75"/>
        <v>1.4354302203810627E-2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2696754965.4000001</v>
      </c>
      <c r="C89" s="169">
        <v>137.53</v>
      </c>
      <c r="D89" s="169">
        <v>2688074525.4499998</v>
      </c>
      <c r="E89" s="169">
        <v>137.06</v>
      </c>
      <c r="F89" s="118">
        <f t="shared" si="91"/>
        <v>-3.2188463769872943E-3</v>
      </c>
      <c r="G89" s="118">
        <f t="shared" si="92"/>
        <v>-3.4174361957391031E-3</v>
      </c>
      <c r="H89" s="169">
        <v>2737039731.3400002</v>
      </c>
      <c r="I89" s="169">
        <v>139.56</v>
      </c>
      <c r="J89" s="118">
        <f t="shared" si="93"/>
        <v>1.821571739414601E-2</v>
      </c>
      <c r="K89" s="118">
        <f t="shared" si="94"/>
        <v>1.8240186779512623E-2</v>
      </c>
      <c r="L89" s="169">
        <v>2802364339.46</v>
      </c>
      <c r="M89" s="169">
        <v>142.87</v>
      </c>
      <c r="N89" s="118">
        <f t="shared" si="95"/>
        <v>2.3866883396690138E-2</v>
      </c>
      <c r="O89" s="118">
        <f t="shared" si="96"/>
        <v>2.3717397535110363E-2</v>
      </c>
      <c r="P89" s="169">
        <v>2802028049.54</v>
      </c>
      <c r="Q89" s="169">
        <v>142.87</v>
      </c>
      <c r="R89" s="118">
        <f t="shared" si="97"/>
        <v>-1.2000221215521087E-4</v>
      </c>
      <c r="S89" s="118">
        <f t="shared" si="98"/>
        <v>0</v>
      </c>
      <c r="T89" s="169">
        <v>2871552037.3899999</v>
      </c>
      <c r="U89" s="169">
        <v>146.91999999999999</v>
      </c>
      <c r="V89" s="118">
        <f t="shared" si="99"/>
        <v>2.4812024227028506E-2</v>
      </c>
      <c r="W89" s="118">
        <f t="shared" si="100"/>
        <v>2.8347448729614214E-2</v>
      </c>
      <c r="X89" s="169">
        <v>2883936024.8699999</v>
      </c>
      <c r="Y89" s="169">
        <v>147.71</v>
      </c>
      <c r="Z89" s="118">
        <f t="shared" si="101"/>
        <v>4.312646025128636E-3</v>
      </c>
      <c r="AA89" s="118">
        <f t="shared" si="102"/>
        <v>5.3770759597061022E-3</v>
      </c>
      <c r="AB89" s="169">
        <v>2889762812.5999999</v>
      </c>
      <c r="AC89" s="169">
        <v>147.88</v>
      </c>
      <c r="AD89" s="118">
        <f t="shared" si="103"/>
        <v>2.020428913731772E-3</v>
      </c>
      <c r="AE89" s="118">
        <f t="shared" si="104"/>
        <v>1.1509037979824486E-3</v>
      </c>
      <c r="AF89" s="169">
        <v>2892348292.9299998</v>
      </c>
      <c r="AG89" s="169">
        <v>147.97999999999999</v>
      </c>
      <c r="AH89" s="118">
        <f t="shared" si="105"/>
        <v>8.9470330185116304E-4</v>
      </c>
      <c r="AI89" s="118">
        <f t="shared" si="106"/>
        <v>6.7622396537729459E-4</v>
      </c>
      <c r="AJ89" s="119">
        <f t="shared" si="70"/>
        <v>8.8479443336792162E-3</v>
      </c>
      <c r="AK89" s="119">
        <f t="shared" si="71"/>
        <v>9.2614750714454935E-3</v>
      </c>
      <c r="AL89" s="120">
        <f t="shared" si="72"/>
        <v>7.5992598250527801E-2</v>
      </c>
      <c r="AM89" s="120">
        <f t="shared" si="73"/>
        <v>7.967313585291104E-2</v>
      </c>
      <c r="AN89" s="121">
        <f t="shared" si="74"/>
        <v>1.1493134555051103E-2</v>
      </c>
      <c r="AO89" s="207">
        <f t="shared" si="75"/>
        <v>1.2276408964862999E-2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4450946417.8999996</v>
      </c>
      <c r="C90" s="169">
        <v>103.2</v>
      </c>
      <c r="D90" s="169">
        <v>4390198544.9099998</v>
      </c>
      <c r="E90" s="169">
        <v>103.2</v>
      </c>
      <c r="F90" s="118">
        <f t="shared" si="91"/>
        <v>-1.3648304716878891E-2</v>
      </c>
      <c r="G90" s="118">
        <f t="shared" si="92"/>
        <v>0</v>
      </c>
      <c r="H90" s="169">
        <v>4446158402.4700003</v>
      </c>
      <c r="I90" s="169">
        <v>103.2</v>
      </c>
      <c r="J90" s="118">
        <f t="shared" si="93"/>
        <v>1.2746543689893098E-2</v>
      </c>
      <c r="K90" s="118">
        <f t="shared" si="94"/>
        <v>0</v>
      </c>
      <c r="L90" s="169">
        <v>4523175162.2299995</v>
      </c>
      <c r="M90" s="169">
        <v>103.2</v>
      </c>
      <c r="N90" s="118">
        <f t="shared" si="95"/>
        <v>1.7322090845259517E-2</v>
      </c>
      <c r="O90" s="118">
        <f t="shared" si="96"/>
        <v>0</v>
      </c>
      <c r="P90" s="169">
        <v>4535245714.2299995</v>
      </c>
      <c r="Q90" s="169">
        <v>103.2</v>
      </c>
      <c r="R90" s="118">
        <f t="shared" si="97"/>
        <v>2.6686014949836743E-3</v>
      </c>
      <c r="S90" s="118">
        <f t="shared" si="98"/>
        <v>0</v>
      </c>
      <c r="T90" s="169">
        <v>4669836532.6800003</v>
      </c>
      <c r="U90" s="169">
        <v>103.2</v>
      </c>
      <c r="V90" s="118">
        <f t="shared" si="99"/>
        <v>2.9676632079206271E-2</v>
      </c>
      <c r="W90" s="118">
        <f t="shared" si="100"/>
        <v>0</v>
      </c>
      <c r="X90" s="169">
        <v>4714484479.8299999</v>
      </c>
      <c r="Y90" s="169">
        <v>103.2</v>
      </c>
      <c r="Z90" s="118">
        <f t="shared" si="101"/>
        <v>9.5609229225795487E-3</v>
      </c>
      <c r="AA90" s="118">
        <f t="shared" si="102"/>
        <v>0</v>
      </c>
      <c r="AB90" s="169">
        <v>4704797297.8999996</v>
      </c>
      <c r="AC90" s="169">
        <v>103.2</v>
      </c>
      <c r="AD90" s="118">
        <f t="shared" si="103"/>
        <v>-2.0547701390141422E-3</v>
      </c>
      <c r="AE90" s="118">
        <f t="shared" si="104"/>
        <v>0</v>
      </c>
      <c r="AF90" s="169">
        <v>4722858744.8199997</v>
      </c>
      <c r="AG90" s="169">
        <v>103.2</v>
      </c>
      <c r="AH90" s="118">
        <f t="shared" si="105"/>
        <v>3.8389426316117505E-3</v>
      </c>
      <c r="AI90" s="118">
        <f t="shared" si="106"/>
        <v>0</v>
      </c>
      <c r="AJ90" s="119">
        <f t="shared" si="70"/>
        <v>7.5138323509551033E-3</v>
      </c>
      <c r="AK90" s="119">
        <f t="shared" si="71"/>
        <v>0</v>
      </c>
      <c r="AL90" s="120">
        <f t="shared" si="72"/>
        <v>7.5773383938566141E-2</v>
      </c>
      <c r="AM90" s="120">
        <f t="shared" si="73"/>
        <v>0</v>
      </c>
      <c r="AN90" s="121">
        <f t="shared" si="74"/>
        <v>1.3067619466433495E-2</v>
      </c>
      <c r="AO90" s="207">
        <f t="shared" si="75"/>
        <v>0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1707345457.1700001</v>
      </c>
      <c r="C91" s="169">
        <v>2937.34</v>
      </c>
      <c r="D91" s="169">
        <v>1702096718.6900001</v>
      </c>
      <c r="E91" s="169">
        <v>2928.31</v>
      </c>
      <c r="F91" s="118">
        <f t="shared" si="91"/>
        <v>-3.0742100012378475E-3</v>
      </c>
      <c r="G91" s="118">
        <f t="shared" si="92"/>
        <v>-3.0742099995234463E-3</v>
      </c>
      <c r="H91" s="169">
        <v>1723684851.3399999</v>
      </c>
      <c r="I91" s="169">
        <v>2964.72</v>
      </c>
      <c r="J91" s="118">
        <f t="shared" si="93"/>
        <v>1.2683258485225755E-2</v>
      </c>
      <c r="K91" s="118">
        <f t="shared" si="94"/>
        <v>1.2433792870290323E-2</v>
      </c>
      <c r="L91" s="169">
        <v>1755696673.01</v>
      </c>
      <c r="M91" s="169">
        <v>3019.78</v>
      </c>
      <c r="N91" s="118">
        <f t="shared" si="95"/>
        <v>1.8571736965207968E-2</v>
      </c>
      <c r="O91" s="118">
        <f t="shared" si="96"/>
        <v>1.8571736959982866E-2</v>
      </c>
      <c r="P91" s="169">
        <v>1702056813.46</v>
      </c>
      <c r="Q91" s="169">
        <v>2927.52</v>
      </c>
      <c r="R91" s="118">
        <f t="shared" si="97"/>
        <v>-3.0551894512643091E-2</v>
      </c>
      <c r="S91" s="118">
        <f t="shared" si="98"/>
        <v>-3.0551894508871576E-2</v>
      </c>
      <c r="T91" s="169">
        <v>1782295671.21</v>
      </c>
      <c r="U91" s="169">
        <v>3065.53</v>
      </c>
      <c r="V91" s="118">
        <f t="shared" si="99"/>
        <v>4.7142291088913581E-2</v>
      </c>
      <c r="W91" s="118">
        <f t="shared" si="100"/>
        <v>4.7142291085970456E-2</v>
      </c>
      <c r="X91" s="169">
        <v>1813493534.45</v>
      </c>
      <c r="Y91" s="169">
        <v>3119.19</v>
      </c>
      <c r="Z91" s="118">
        <f t="shared" si="101"/>
        <v>1.7504314095550592E-2</v>
      </c>
      <c r="AA91" s="118">
        <f t="shared" si="102"/>
        <v>1.7504314099030135E-2</v>
      </c>
      <c r="AB91" s="169">
        <v>1797705103.9000001</v>
      </c>
      <c r="AC91" s="169">
        <v>3092.3</v>
      </c>
      <c r="AD91" s="118">
        <f t="shared" si="103"/>
        <v>-8.7060859330762921E-3</v>
      </c>
      <c r="AE91" s="118">
        <f t="shared" si="104"/>
        <v>-8.6208278431258983E-3</v>
      </c>
      <c r="AF91" s="169">
        <v>1791613920.53</v>
      </c>
      <c r="AG91" s="169">
        <v>3081.91</v>
      </c>
      <c r="AH91" s="118">
        <f t="shared" si="105"/>
        <v>-3.3883106616239295E-3</v>
      </c>
      <c r="AI91" s="118">
        <f t="shared" si="106"/>
        <v>-3.3599586068623118E-3</v>
      </c>
      <c r="AJ91" s="119">
        <f t="shared" si="70"/>
        <v>6.2726374407895925E-3</v>
      </c>
      <c r="AK91" s="119">
        <f t="shared" si="71"/>
        <v>6.2556555071113179E-3</v>
      </c>
      <c r="AL91" s="120">
        <f t="shared" si="72"/>
        <v>5.2592312091933199E-2</v>
      </c>
      <c r="AM91" s="120">
        <f t="shared" si="73"/>
        <v>5.2453462918884926E-2</v>
      </c>
      <c r="AN91" s="121">
        <f t="shared" si="74"/>
        <v>2.3145344622697041E-2</v>
      </c>
      <c r="AO91" s="207">
        <f t="shared" si="75"/>
        <v>2.3126102917074228E-2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1558770238.76</v>
      </c>
      <c r="C92" s="169">
        <v>0.90549999999999997</v>
      </c>
      <c r="D92" s="169">
        <v>1581035894.8599999</v>
      </c>
      <c r="E92" s="169">
        <v>0.91830000000000001</v>
      </c>
      <c r="F92" s="118">
        <f t="shared" si="91"/>
        <v>1.4284116764836497E-2</v>
      </c>
      <c r="G92" s="118">
        <f t="shared" si="92"/>
        <v>1.4135836554389877E-2</v>
      </c>
      <c r="H92" s="169">
        <v>1584014743.6700001</v>
      </c>
      <c r="I92" s="169">
        <v>0.92</v>
      </c>
      <c r="J92" s="118">
        <f t="shared" si="93"/>
        <v>1.8841120683499453E-3</v>
      </c>
      <c r="K92" s="118">
        <f t="shared" si="94"/>
        <v>1.8512468692148914E-3</v>
      </c>
      <c r="L92" s="169">
        <v>1596677312.3499999</v>
      </c>
      <c r="M92" s="169">
        <v>0.92749999999999999</v>
      </c>
      <c r="N92" s="118">
        <f t="shared" si="95"/>
        <v>7.9939714769712011E-3</v>
      </c>
      <c r="O92" s="118">
        <f t="shared" si="96"/>
        <v>8.1521739130434243E-3</v>
      </c>
      <c r="P92" s="169">
        <v>1601924796.6500001</v>
      </c>
      <c r="Q92" s="169">
        <v>0.93059999999999998</v>
      </c>
      <c r="R92" s="118">
        <f t="shared" si="97"/>
        <v>3.2865027012107472E-3</v>
      </c>
      <c r="S92" s="118">
        <f t="shared" si="98"/>
        <v>3.3423180592991823E-3</v>
      </c>
      <c r="T92" s="169">
        <v>1625918656.8900001</v>
      </c>
      <c r="U92" s="169">
        <v>0.94469999999999998</v>
      </c>
      <c r="V92" s="118">
        <f t="shared" si="99"/>
        <v>1.497814397415958E-2</v>
      </c>
      <c r="W92" s="118">
        <f t="shared" si="100"/>
        <v>1.5151515151515154E-2</v>
      </c>
      <c r="X92" s="169">
        <v>1631855209.98</v>
      </c>
      <c r="Y92" s="169">
        <v>0.94799999999999995</v>
      </c>
      <c r="Z92" s="118">
        <f t="shared" si="101"/>
        <v>3.6511993172863542E-3</v>
      </c>
      <c r="AA92" s="118">
        <f t="shared" si="102"/>
        <v>3.4931724356938388E-3</v>
      </c>
      <c r="AB92" s="169">
        <v>1616644018.8299999</v>
      </c>
      <c r="AC92" s="169">
        <v>0.93930000000000002</v>
      </c>
      <c r="AD92" s="118">
        <f t="shared" si="103"/>
        <v>-9.3214098021518234E-3</v>
      </c>
      <c r="AE92" s="118">
        <f t="shared" si="104"/>
        <v>-9.1772151898733452E-3</v>
      </c>
      <c r="AF92" s="169">
        <v>1612143958.74</v>
      </c>
      <c r="AG92" s="169">
        <v>0.93669999999999998</v>
      </c>
      <c r="AH92" s="118">
        <f t="shared" si="105"/>
        <v>-2.7835813188216317E-3</v>
      </c>
      <c r="AI92" s="118">
        <f t="shared" si="106"/>
        <v>-2.7680187373576564E-3</v>
      </c>
      <c r="AJ92" s="119">
        <f t="shared" si="70"/>
        <v>4.2466318977301097E-3</v>
      </c>
      <c r="AK92" s="119">
        <f t="shared" si="71"/>
        <v>4.2726286319906704E-3</v>
      </c>
      <c r="AL92" s="120">
        <f t="shared" si="72"/>
        <v>1.9675748021365905E-2</v>
      </c>
      <c r="AM92" s="120">
        <f t="shared" si="73"/>
        <v>2.0037024937384268E-2</v>
      </c>
      <c r="AN92" s="121">
        <f t="shared" si="74"/>
        <v>8.1969728667014557E-3</v>
      </c>
      <c r="AO92" s="207">
        <f t="shared" si="75"/>
        <v>8.1808927873749469E-3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241283139.66999999</v>
      </c>
      <c r="C93" s="173">
        <v>110.95</v>
      </c>
      <c r="D93" s="169">
        <v>241453020.21000001</v>
      </c>
      <c r="E93" s="173">
        <v>111.71</v>
      </c>
      <c r="F93" s="118">
        <f t="shared" si="91"/>
        <v>7.0407132563164178E-4</v>
      </c>
      <c r="G93" s="118">
        <f t="shared" si="92"/>
        <v>6.849932401982793E-3</v>
      </c>
      <c r="H93" s="169">
        <v>241464839.97999999</v>
      </c>
      <c r="I93" s="173">
        <v>111.74</v>
      </c>
      <c r="J93" s="118">
        <f t="shared" si="93"/>
        <v>4.8952669921879067E-5</v>
      </c>
      <c r="K93" s="118">
        <f t="shared" si="94"/>
        <v>2.6855250201415396E-4</v>
      </c>
      <c r="L93" s="169">
        <v>245936381.91</v>
      </c>
      <c r="M93" s="169">
        <v>113.83</v>
      </c>
      <c r="N93" s="118">
        <f t="shared" si="95"/>
        <v>1.8518397669699552E-2</v>
      </c>
      <c r="O93" s="118">
        <f t="shared" si="96"/>
        <v>1.8704134598174365E-2</v>
      </c>
      <c r="P93" s="169">
        <v>255046352.47999999</v>
      </c>
      <c r="Q93" s="169">
        <v>119.46</v>
      </c>
      <c r="R93" s="118">
        <f t="shared" si="97"/>
        <v>3.7041980122053564E-2</v>
      </c>
      <c r="S93" s="118">
        <f t="shared" si="98"/>
        <v>4.9459720636036153E-2</v>
      </c>
      <c r="T93" s="169">
        <v>249953849.65000001</v>
      </c>
      <c r="U93" s="169">
        <v>115.78</v>
      </c>
      <c r="V93" s="118">
        <f t="shared" si="99"/>
        <v>-1.9966969848742782E-2</v>
      </c>
      <c r="W93" s="118">
        <f t="shared" si="100"/>
        <v>-3.0805290473798701E-2</v>
      </c>
      <c r="X93" s="169">
        <v>249584879.71000001</v>
      </c>
      <c r="Y93" s="169">
        <v>115.66</v>
      </c>
      <c r="Z93" s="118">
        <f t="shared" si="101"/>
        <v>-1.4761522597737577E-3</v>
      </c>
      <c r="AA93" s="118">
        <f t="shared" si="102"/>
        <v>-1.0364484366903138E-3</v>
      </c>
      <c r="AB93" s="169">
        <v>259968907.16</v>
      </c>
      <c r="AC93" s="169">
        <v>120.48</v>
      </c>
      <c r="AD93" s="118">
        <f t="shared" si="103"/>
        <v>4.1605194441528243E-2</v>
      </c>
      <c r="AE93" s="118">
        <f t="shared" si="104"/>
        <v>4.1673871692893029E-2</v>
      </c>
      <c r="AF93" s="169">
        <v>260660591.72</v>
      </c>
      <c r="AG93" s="169">
        <v>120.96</v>
      </c>
      <c r="AH93" s="118">
        <f t="shared" si="105"/>
        <v>2.6606434113841909E-3</v>
      </c>
      <c r="AI93" s="118">
        <f t="shared" si="106"/>
        <v>3.9840637450198352E-3</v>
      </c>
      <c r="AJ93" s="119">
        <f t="shared" si="70"/>
        <v>9.8920146914628151E-3</v>
      </c>
      <c r="AK93" s="119">
        <f t="shared" si="71"/>
        <v>1.1137317083203913E-2</v>
      </c>
      <c r="AL93" s="120">
        <f t="shared" si="72"/>
        <v>7.9549932708625898E-2</v>
      </c>
      <c r="AM93" s="120">
        <f t="shared" si="73"/>
        <v>8.280368812102766E-2</v>
      </c>
      <c r="AN93" s="121">
        <f t="shared" si="74"/>
        <v>2.0947730724273958E-2</v>
      </c>
      <c r="AO93" s="207">
        <f t="shared" si="75"/>
        <v>2.5504644251200189E-2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1064061831.2</v>
      </c>
      <c r="C94" s="170">
        <v>552.20000000000005</v>
      </c>
      <c r="D94" s="169">
        <v>1032410510.1799999</v>
      </c>
      <c r="E94" s="170">
        <v>552.20000000000005</v>
      </c>
      <c r="F94" s="118">
        <f t="shared" si="91"/>
        <v>-2.9745753575527837E-2</v>
      </c>
      <c r="G94" s="118">
        <f t="shared" si="92"/>
        <v>0</v>
      </c>
      <c r="H94" s="169">
        <v>1027500005.13</v>
      </c>
      <c r="I94" s="170">
        <v>552.20000000000005</v>
      </c>
      <c r="J94" s="118">
        <f t="shared" si="93"/>
        <v>-4.7563493412555533E-3</v>
      </c>
      <c r="K94" s="118">
        <f t="shared" si="94"/>
        <v>0</v>
      </c>
      <c r="L94" s="169">
        <v>1033223836.37</v>
      </c>
      <c r="M94" s="170">
        <v>552.20000000000005</v>
      </c>
      <c r="N94" s="118">
        <f t="shared" si="95"/>
        <v>5.5706386485865041E-3</v>
      </c>
      <c r="O94" s="118">
        <f t="shared" si="96"/>
        <v>0</v>
      </c>
      <c r="P94" s="169">
        <v>1029932967.6</v>
      </c>
      <c r="Q94" s="170">
        <v>552.20000000000005</v>
      </c>
      <c r="R94" s="118">
        <f t="shared" si="97"/>
        <v>-3.185049216016647E-3</v>
      </c>
      <c r="S94" s="118">
        <f t="shared" si="98"/>
        <v>0</v>
      </c>
      <c r="T94" s="169">
        <v>1037599239.05</v>
      </c>
      <c r="U94" s="170">
        <v>552.20000000000005</v>
      </c>
      <c r="V94" s="118">
        <f t="shared" si="99"/>
        <v>7.4434664110852259E-3</v>
      </c>
      <c r="W94" s="118">
        <f t="shared" si="100"/>
        <v>0</v>
      </c>
      <c r="X94" s="169">
        <v>1038217033.6</v>
      </c>
      <c r="Y94" s="170">
        <v>552.20000000000005</v>
      </c>
      <c r="Z94" s="118">
        <f t="shared" si="101"/>
        <v>5.954076745138218E-4</v>
      </c>
      <c r="AA94" s="118">
        <f t="shared" si="102"/>
        <v>0</v>
      </c>
      <c r="AB94" s="169">
        <v>1036889843.27</v>
      </c>
      <c r="AC94" s="170">
        <v>552.20000000000005</v>
      </c>
      <c r="AD94" s="118">
        <f t="shared" si="103"/>
        <v>-1.2783361157137183E-3</v>
      </c>
      <c r="AE94" s="118">
        <f t="shared" si="104"/>
        <v>0</v>
      </c>
      <c r="AF94" s="169">
        <v>1033831458.64</v>
      </c>
      <c r="AG94" s="170">
        <v>552.20000000000005</v>
      </c>
      <c r="AH94" s="118">
        <f t="shared" si="105"/>
        <v>-2.9495752609118866E-3</v>
      </c>
      <c r="AI94" s="118">
        <f t="shared" si="106"/>
        <v>0</v>
      </c>
      <c r="AJ94" s="119">
        <f t="shared" si="70"/>
        <v>-3.5381938469050116E-3</v>
      </c>
      <c r="AK94" s="119">
        <f t="shared" si="71"/>
        <v>0</v>
      </c>
      <c r="AL94" s="120">
        <f t="shared" si="72"/>
        <v>1.3763405602605662E-3</v>
      </c>
      <c r="AM94" s="120">
        <f t="shared" si="73"/>
        <v>0</v>
      </c>
      <c r="AN94" s="121">
        <f t="shared" si="74"/>
        <v>1.1430239234240504E-2</v>
      </c>
      <c r="AO94" s="207">
        <f t="shared" si="75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1553974934.1199999</v>
      </c>
      <c r="C95" s="170">
        <v>2.1800000000000002</v>
      </c>
      <c r="D95" s="169">
        <v>1510841655.98</v>
      </c>
      <c r="E95" s="170">
        <v>2.12</v>
      </c>
      <c r="F95" s="118">
        <f t="shared" si="91"/>
        <v>-2.7756739953096993E-2</v>
      </c>
      <c r="G95" s="118">
        <f t="shared" si="92"/>
        <v>-2.7522935779816536E-2</v>
      </c>
      <c r="H95" s="169">
        <v>1542656122.1800001</v>
      </c>
      <c r="I95" s="170">
        <v>2.16</v>
      </c>
      <c r="J95" s="118">
        <f t="shared" si="93"/>
        <v>2.1057445744943899E-2</v>
      </c>
      <c r="K95" s="118">
        <f t="shared" si="94"/>
        <v>1.8867924528301903E-2</v>
      </c>
      <c r="L95" s="169">
        <v>1590791504.9200001</v>
      </c>
      <c r="M95" s="170">
        <v>2.23</v>
      </c>
      <c r="N95" s="118">
        <f t="shared" si="95"/>
        <v>3.1202924649193775E-2</v>
      </c>
      <c r="O95" s="118">
        <f t="shared" si="96"/>
        <v>3.2407407407407329E-2</v>
      </c>
      <c r="P95" s="169">
        <v>1601763168.1900001</v>
      </c>
      <c r="Q95" s="170">
        <v>2.25</v>
      </c>
      <c r="R95" s="118">
        <f t="shared" si="97"/>
        <v>6.8969838197317623E-3</v>
      </c>
      <c r="S95" s="118">
        <f t="shared" si="98"/>
        <v>8.9686098654708606E-3</v>
      </c>
      <c r="T95" s="169">
        <v>1658528241.21</v>
      </c>
      <c r="U95" s="170">
        <v>2.33</v>
      </c>
      <c r="V95" s="118">
        <f t="shared" si="99"/>
        <v>3.5439117434660945E-2</v>
      </c>
      <c r="W95" s="118">
        <f t="shared" si="100"/>
        <v>3.555555555555559E-2</v>
      </c>
      <c r="X95" s="169">
        <v>1606815468.74</v>
      </c>
      <c r="Y95" s="170">
        <v>2.2599999999999998</v>
      </c>
      <c r="Z95" s="118">
        <f t="shared" si="101"/>
        <v>-3.1179916738874658E-2</v>
      </c>
      <c r="AA95" s="118">
        <f t="shared" si="102"/>
        <v>-3.0042918454935744E-2</v>
      </c>
      <c r="AB95" s="169">
        <v>1602967806.2</v>
      </c>
      <c r="AC95" s="170">
        <v>2.25</v>
      </c>
      <c r="AD95" s="118">
        <f t="shared" si="103"/>
        <v>-2.3945889337355858E-3</v>
      </c>
      <c r="AE95" s="118">
        <f t="shared" si="104"/>
        <v>-4.4247787610618532E-3</v>
      </c>
      <c r="AF95" s="169">
        <v>1646613277.03</v>
      </c>
      <c r="AG95" s="170">
        <v>2.31</v>
      </c>
      <c r="AH95" s="118">
        <f t="shared" si="105"/>
        <v>2.7227914784805317E-2</v>
      </c>
      <c r="AI95" s="118">
        <f t="shared" si="106"/>
        <v>2.6666666666666689E-2</v>
      </c>
      <c r="AJ95" s="119">
        <f t="shared" si="70"/>
        <v>7.5616426009535581E-3</v>
      </c>
      <c r="AK95" s="119">
        <f t="shared" si="71"/>
        <v>7.5594413784485295E-3</v>
      </c>
      <c r="AL95" s="120">
        <f t="shared" si="72"/>
        <v>8.9864891209881531E-2</v>
      </c>
      <c r="AM95" s="120">
        <f t="shared" si="73"/>
        <v>8.9622641509433928E-2</v>
      </c>
      <c r="AN95" s="121">
        <f t="shared" si="74"/>
        <v>2.6057156045022591E-2</v>
      </c>
      <c r="AO95" s="207">
        <f t="shared" si="75"/>
        <v>2.5869147687241755E-2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127957405.81</v>
      </c>
      <c r="C96" s="170">
        <v>1.3293790000000001</v>
      </c>
      <c r="D96" s="169">
        <v>128123107.48</v>
      </c>
      <c r="E96" s="170">
        <v>1.3313999999999999</v>
      </c>
      <c r="F96" s="118">
        <f t="shared" si="91"/>
        <v>1.2949752220363633E-3</v>
      </c>
      <c r="G96" s="118">
        <f t="shared" si="92"/>
        <v>1.5202587072609304E-3</v>
      </c>
      <c r="H96" s="169">
        <v>137949346.58000001</v>
      </c>
      <c r="I96" s="170">
        <v>1.432267</v>
      </c>
      <c r="J96" s="118">
        <f t="shared" si="93"/>
        <v>7.6693730688149941E-2</v>
      </c>
      <c r="K96" s="118">
        <f t="shared" si="94"/>
        <v>7.5760102148114808E-2</v>
      </c>
      <c r="L96" s="169">
        <v>140625648.31</v>
      </c>
      <c r="M96" s="170">
        <v>1.460072</v>
      </c>
      <c r="N96" s="118">
        <f t="shared" si="95"/>
        <v>1.9400611864790095E-2</v>
      </c>
      <c r="O96" s="118">
        <f t="shared" si="96"/>
        <v>1.9413279786520306E-2</v>
      </c>
      <c r="P96" s="169">
        <v>133336814.63</v>
      </c>
      <c r="Q96" s="170">
        <v>1.3857999999999999</v>
      </c>
      <c r="R96" s="118">
        <f t="shared" si="97"/>
        <v>-5.1831467215228424E-2</v>
      </c>
      <c r="S96" s="118">
        <f t="shared" si="98"/>
        <v>-5.0868724282090279E-2</v>
      </c>
      <c r="T96" s="169">
        <v>136291254.47</v>
      </c>
      <c r="U96" s="170">
        <v>1.41639</v>
      </c>
      <c r="V96" s="118">
        <f t="shared" si="99"/>
        <v>2.2157720268017204E-2</v>
      </c>
      <c r="W96" s="118">
        <f t="shared" si="100"/>
        <v>2.2073892336556586E-2</v>
      </c>
      <c r="X96" s="169">
        <v>136856821.25</v>
      </c>
      <c r="Y96" s="170">
        <v>1.4224859999999999</v>
      </c>
      <c r="Z96" s="118">
        <f t="shared" si="101"/>
        <v>4.1496923790109511E-3</v>
      </c>
      <c r="AA96" s="118">
        <f t="shared" si="102"/>
        <v>4.3038993497552785E-3</v>
      </c>
      <c r="AB96" s="169">
        <v>136113378.66999999</v>
      </c>
      <c r="AC96" s="170">
        <v>1.415224</v>
      </c>
      <c r="AD96" s="118">
        <f t="shared" si="103"/>
        <v>-5.432265437774174E-3</v>
      </c>
      <c r="AE96" s="118">
        <f t="shared" si="104"/>
        <v>-5.1051469047849185E-3</v>
      </c>
      <c r="AF96" s="169">
        <v>136414427.34</v>
      </c>
      <c r="AG96" s="170">
        <v>1.417492</v>
      </c>
      <c r="AH96" s="118">
        <f t="shared" si="105"/>
        <v>2.2117493000441491E-3</v>
      </c>
      <c r="AI96" s="118">
        <f t="shared" si="106"/>
        <v>1.6025731615630717E-3</v>
      </c>
      <c r="AJ96" s="119">
        <f t="shared" si="70"/>
        <v>8.5805933836307653E-3</v>
      </c>
      <c r="AK96" s="119">
        <f t="shared" si="71"/>
        <v>8.5875167878619717E-3</v>
      </c>
      <c r="AL96" s="120">
        <f t="shared" si="72"/>
        <v>6.4713696249478439E-2</v>
      </c>
      <c r="AM96" s="120">
        <f t="shared" si="73"/>
        <v>6.4662761003455055E-2</v>
      </c>
      <c r="AN96" s="121">
        <f t="shared" si="74"/>
        <v>3.5657223705424547E-2</v>
      </c>
      <c r="AO96" s="207">
        <f t="shared" si="75"/>
        <v>3.5154463824849685E-2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519651567.30000001</v>
      </c>
      <c r="C97" s="170">
        <v>1.0477000000000001</v>
      </c>
      <c r="D97" s="169">
        <v>515999727.57999998</v>
      </c>
      <c r="E97" s="170">
        <v>1.0404</v>
      </c>
      <c r="F97" s="118">
        <f t="shared" si="91"/>
        <v>-7.0274775441825721E-3</v>
      </c>
      <c r="G97" s="118">
        <f t="shared" si="92"/>
        <v>-6.967643409372992E-3</v>
      </c>
      <c r="H97" s="169">
        <v>517657635.82999998</v>
      </c>
      <c r="I97" s="170">
        <v>1.0437000000000001</v>
      </c>
      <c r="J97" s="118">
        <f t="shared" si="93"/>
        <v>3.2130021807869266E-3</v>
      </c>
      <c r="K97" s="118">
        <f t="shared" si="94"/>
        <v>3.1718569780854293E-3</v>
      </c>
      <c r="L97" s="169">
        <v>521578769.79000002</v>
      </c>
      <c r="M97" s="170">
        <v>1.0516000000000001</v>
      </c>
      <c r="N97" s="118">
        <f t="shared" si="95"/>
        <v>7.5747631032487038E-3</v>
      </c>
      <c r="O97" s="118">
        <f t="shared" si="96"/>
        <v>7.5692248730478279E-3</v>
      </c>
      <c r="P97" s="169">
        <v>523602597.66000003</v>
      </c>
      <c r="Q97" s="170">
        <v>1.0557000000000001</v>
      </c>
      <c r="R97" s="118">
        <f t="shared" si="97"/>
        <v>3.8801960264119757E-3</v>
      </c>
      <c r="S97" s="118">
        <f t="shared" si="98"/>
        <v>3.8988208444275317E-3</v>
      </c>
      <c r="T97" s="169">
        <v>529893099.89999998</v>
      </c>
      <c r="U97" s="170">
        <v>1.0684</v>
      </c>
      <c r="V97" s="118">
        <f t="shared" si="99"/>
        <v>1.2013886615751038E-2</v>
      </c>
      <c r="W97" s="118">
        <f t="shared" si="100"/>
        <v>1.2029932746045214E-2</v>
      </c>
      <c r="X97" s="169">
        <v>530063153.06</v>
      </c>
      <c r="Y97" s="170">
        <v>1.0687</v>
      </c>
      <c r="Z97" s="118">
        <f t="shared" si="101"/>
        <v>3.2091974783615451E-4</v>
      </c>
      <c r="AA97" s="118">
        <f t="shared" si="102"/>
        <v>2.8079371022086014E-4</v>
      </c>
      <c r="AB97" s="169">
        <v>529790526.66000003</v>
      </c>
      <c r="AC97" s="170">
        <v>1.0682</v>
      </c>
      <c r="AD97" s="118">
        <f t="shared" si="103"/>
        <v>-5.143281483086157E-4</v>
      </c>
      <c r="AE97" s="118">
        <f t="shared" si="104"/>
        <v>-4.6785814541026009E-4</v>
      </c>
      <c r="AF97" s="169">
        <v>530581488.74000001</v>
      </c>
      <c r="AG97" s="170">
        <v>1.0698000000000001</v>
      </c>
      <c r="AH97" s="118">
        <f t="shared" si="105"/>
        <v>1.4929713541435095E-3</v>
      </c>
      <c r="AI97" s="118">
        <f t="shared" si="106"/>
        <v>1.4978468451601252E-3</v>
      </c>
      <c r="AJ97" s="119">
        <f t="shared" si="70"/>
        <v>2.6192416669608897E-3</v>
      </c>
      <c r="AK97" s="119">
        <f t="shared" si="71"/>
        <v>2.6266218052754665E-3</v>
      </c>
      <c r="AL97" s="120">
        <f t="shared" si="72"/>
        <v>2.8259241973609933E-2</v>
      </c>
      <c r="AM97" s="120">
        <f t="shared" si="73"/>
        <v>2.8258362168396861E-2</v>
      </c>
      <c r="AN97" s="121">
        <f t="shared" si="74"/>
        <v>5.6592316950903887E-3</v>
      </c>
      <c r="AO97" s="207">
        <f t="shared" si="75"/>
        <v>5.646365797820521E-3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93210682.269999996</v>
      </c>
      <c r="C98" s="170">
        <v>0.87</v>
      </c>
      <c r="D98" s="169">
        <v>92596819.620000005</v>
      </c>
      <c r="E98" s="170">
        <v>0.86399999999999999</v>
      </c>
      <c r="F98" s="118">
        <f t="shared" si="91"/>
        <v>-6.5857542832036932E-3</v>
      </c>
      <c r="G98" s="118">
        <f t="shared" si="92"/>
        <v>-6.896551724137937E-3</v>
      </c>
      <c r="H98" s="169">
        <v>94129106.950000003</v>
      </c>
      <c r="I98" s="170">
        <v>0.88149999999999995</v>
      </c>
      <c r="J98" s="118">
        <f t="shared" si="93"/>
        <v>1.6547947718811708E-2</v>
      </c>
      <c r="K98" s="118">
        <f t="shared" si="94"/>
        <v>2.0254629629629584E-2</v>
      </c>
      <c r="L98" s="169">
        <v>95743706.150000006</v>
      </c>
      <c r="M98" s="170">
        <v>0.89329999999999998</v>
      </c>
      <c r="N98" s="118">
        <f t="shared" si="95"/>
        <v>1.7153027924270592E-2</v>
      </c>
      <c r="O98" s="118">
        <f t="shared" si="96"/>
        <v>1.3386273397617734E-2</v>
      </c>
      <c r="P98" s="169">
        <v>95114428.640000001</v>
      </c>
      <c r="Q98" s="170">
        <v>0.88739999999999997</v>
      </c>
      <c r="R98" s="118">
        <f t="shared" si="97"/>
        <v>-6.5725209029837139E-3</v>
      </c>
      <c r="S98" s="118">
        <f t="shared" si="98"/>
        <v>-6.6047240568678119E-3</v>
      </c>
      <c r="T98" s="169">
        <v>97696239.269999996</v>
      </c>
      <c r="U98" s="170">
        <v>0.91</v>
      </c>
      <c r="V98" s="118">
        <f t="shared" si="99"/>
        <v>2.714425841500797E-2</v>
      </c>
      <c r="W98" s="118">
        <f t="shared" si="100"/>
        <v>2.5467658327698969E-2</v>
      </c>
      <c r="X98" s="169">
        <v>95131460.120000005</v>
      </c>
      <c r="Y98" s="170">
        <v>0.91</v>
      </c>
      <c r="Z98" s="118">
        <f t="shared" si="101"/>
        <v>-2.6252588320332292E-2</v>
      </c>
      <c r="AA98" s="118">
        <f t="shared" si="102"/>
        <v>0</v>
      </c>
      <c r="AB98" s="169">
        <v>96036638.579999998</v>
      </c>
      <c r="AC98" s="170">
        <v>0.92</v>
      </c>
      <c r="AD98" s="118">
        <f t="shared" si="103"/>
        <v>9.5150275088618438E-3</v>
      </c>
      <c r="AE98" s="118">
        <f t="shared" si="104"/>
        <v>1.0989010989010999E-2</v>
      </c>
      <c r="AF98" s="169">
        <v>94153534.140000001</v>
      </c>
      <c r="AG98" s="170">
        <v>0.92</v>
      </c>
      <c r="AH98" s="118">
        <f t="shared" si="105"/>
        <v>-1.9608187748380454E-2</v>
      </c>
      <c r="AI98" s="118">
        <f t="shared" si="106"/>
        <v>0</v>
      </c>
      <c r="AJ98" s="119">
        <f t="shared" si="70"/>
        <v>1.4176512890064952E-3</v>
      </c>
      <c r="AK98" s="119">
        <f t="shared" si="71"/>
        <v>7.0745370703689421E-3</v>
      </c>
      <c r="AL98" s="120">
        <f t="shared" si="72"/>
        <v>1.6811749327768064E-2</v>
      </c>
      <c r="AM98" s="120">
        <f t="shared" si="73"/>
        <v>6.4814814814814867E-2</v>
      </c>
      <c r="AN98" s="121">
        <f t="shared" si="74"/>
        <v>1.9047231457781717E-2</v>
      </c>
      <c r="AO98" s="207">
        <f t="shared" si="75"/>
        <v>1.2245083722476074E-2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235061735.02000001</v>
      </c>
      <c r="C99" s="170">
        <v>117.34</v>
      </c>
      <c r="D99" s="169">
        <v>234249232.02000001</v>
      </c>
      <c r="E99" s="170">
        <v>116.97</v>
      </c>
      <c r="F99" s="118">
        <f t="shared" si="91"/>
        <v>-3.456551530732422E-3</v>
      </c>
      <c r="G99" s="118">
        <f t="shared" si="92"/>
        <v>-3.1532299301176457E-3</v>
      </c>
      <c r="H99" s="169">
        <v>237329417.75999999</v>
      </c>
      <c r="I99" s="170">
        <v>118.08</v>
      </c>
      <c r="J99" s="118">
        <f t="shared" si="93"/>
        <v>1.3149181807080572E-2</v>
      </c>
      <c r="K99" s="118">
        <f t="shared" si="94"/>
        <v>9.4896127212105615E-3</v>
      </c>
      <c r="L99" s="169">
        <v>238159912.5</v>
      </c>
      <c r="M99" s="170">
        <v>119</v>
      </c>
      <c r="N99" s="118">
        <f t="shared" si="95"/>
        <v>3.4993333225965674E-3</v>
      </c>
      <c r="O99" s="118">
        <f t="shared" si="96"/>
        <v>7.7913279132791474E-3</v>
      </c>
      <c r="P99" s="169">
        <v>239019757.47</v>
      </c>
      <c r="Q99" s="170">
        <v>119.46</v>
      </c>
      <c r="R99" s="118">
        <f t="shared" si="97"/>
        <v>3.6103681806651604E-3</v>
      </c>
      <c r="S99" s="118">
        <f t="shared" si="98"/>
        <v>3.8655462184873425E-3</v>
      </c>
      <c r="T99" s="169">
        <v>240862526.53</v>
      </c>
      <c r="U99" s="170">
        <v>120.42</v>
      </c>
      <c r="V99" s="118">
        <f t="shared" si="99"/>
        <v>7.7096934559114563E-3</v>
      </c>
      <c r="W99" s="118">
        <f t="shared" si="100"/>
        <v>8.0361627322953957E-3</v>
      </c>
      <c r="X99" s="169">
        <v>241170587.84</v>
      </c>
      <c r="Y99" s="170">
        <v>120.61</v>
      </c>
      <c r="Z99" s="118">
        <f t="shared" si="101"/>
        <v>1.2789922718079295E-3</v>
      </c>
      <c r="AA99" s="118">
        <f t="shared" si="102"/>
        <v>1.5778109948513348E-3</v>
      </c>
      <c r="AB99" s="169">
        <v>241388592.27000001</v>
      </c>
      <c r="AC99" s="170">
        <v>120.78</v>
      </c>
      <c r="AD99" s="118">
        <f t="shared" si="103"/>
        <v>9.0394285618542348E-4</v>
      </c>
      <c r="AE99" s="118">
        <f t="shared" si="104"/>
        <v>1.4095016996932403E-3</v>
      </c>
      <c r="AF99" s="169">
        <v>241782720.21000001</v>
      </c>
      <c r="AG99" s="170">
        <v>121</v>
      </c>
      <c r="AH99" s="118">
        <f t="shared" si="105"/>
        <v>1.6327529660521583E-3</v>
      </c>
      <c r="AI99" s="118">
        <f t="shared" si="106"/>
        <v>1.821493624772304E-3</v>
      </c>
      <c r="AJ99" s="119">
        <f t="shared" si="70"/>
        <v>3.5409641661958554E-3</v>
      </c>
      <c r="AK99" s="119">
        <f t="shared" si="71"/>
        <v>3.8547782468089605E-3</v>
      </c>
      <c r="AL99" s="120">
        <f t="shared" si="72"/>
        <v>3.2160140398482903E-2</v>
      </c>
      <c r="AM99" s="120">
        <f t="shared" si="73"/>
        <v>3.4453278618449185E-2</v>
      </c>
      <c r="AN99" s="121">
        <f t="shared" si="74"/>
        <v>4.9911291926414778E-3</v>
      </c>
      <c r="AO99" s="207">
        <f t="shared" si="75"/>
        <v>4.2952175600247467E-3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112896510.72</v>
      </c>
      <c r="C100" s="170">
        <v>2.5916999999999999</v>
      </c>
      <c r="D100" s="169">
        <v>113851838.52</v>
      </c>
      <c r="E100" s="170">
        <v>2.6137000000000001</v>
      </c>
      <c r="F100" s="118">
        <f t="shared" si="91"/>
        <v>8.4619780886705243E-3</v>
      </c>
      <c r="G100" s="118">
        <f t="shared" si="92"/>
        <v>8.4886368020991015E-3</v>
      </c>
      <c r="H100" s="169">
        <v>114380283.38</v>
      </c>
      <c r="I100" s="170">
        <v>2.6257999999999999</v>
      </c>
      <c r="J100" s="118">
        <f t="shared" si="93"/>
        <v>4.6415136274428207E-3</v>
      </c>
      <c r="K100" s="118">
        <f t="shared" si="94"/>
        <v>4.6294525002868641E-3</v>
      </c>
      <c r="L100" s="169">
        <v>115742586.68000001</v>
      </c>
      <c r="M100" s="170">
        <v>2.6570999999999998</v>
      </c>
      <c r="N100" s="118">
        <f t="shared" si="95"/>
        <v>1.1910298346386313E-2</v>
      </c>
      <c r="O100" s="118">
        <f t="shared" si="96"/>
        <v>1.1920176708050836E-2</v>
      </c>
      <c r="P100" s="169">
        <v>115464631.01000001</v>
      </c>
      <c r="Q100" s="170">
        <v>2.6507000000000001</v>
      </c>
      <c r="R100" s="118">
        <f t="shared" si="97"/>
        <v>-2.4014986875010953E-3</v>
      </c>
      <c r="S100" s="118">
        <f t="shared" si="98"/>
        <v>-2.4086409995859167E-3</v>
      </c>
      <c r="T100" s="169">
        <v>116016171.81999999</v>
      </c>
      <c r="U100" s="170">
        <v>2.6633</v>
      </c>
      <c r="V100" s="118">
        <f t="shared" si="99"/>
        <v>4.776707855691501E-3</v>
      </c>
      <c r="W100" s="118">
        <f t="shared" si="100"/>
        <v>4.7534613498320987E-3</v>
      </c>
      <c r="X100" s="169">
        <v>117379323.93000001</v>
      </c>
      <c r="Y100" s="170">
        <v>2.6945999999999999</v>
      </c>
      <c r="Z100" s="118">
        <f t="shared" si="101"/>
        <v>1.1749673244821037E-2</v>
      </c>
      <c r="AA100" s="118">
        <f t="shared" si="102"/>
        <v>1.1752337325873873E-2</v>
      </c>
      <c r="AB100" s="169">
        <v>117290731.39</v>
      </c>
      <c r="AC100" s="170">
        <v>2.6926000000000001</v>
      </c>
      <c r="AD100" s="118">
        <f t="shared" si="103"/>
        <v>-7.5475421934479152E-4</v>
      </c>
      <c r="AE100" s="118">
        <f t="shared" si="104"/>
        <v>-7.4222519112290505E-4</v>
      </c>
      <c r="AF100" s="169">
        <v>116698550.63</v>
      </c>
      <c r="AG100" s="170">
        <v>2.6789999999999998</v>
      </c>
      <c r="AH100" s="118">
        <f t="shared" si="105"/>
        <v>-5.0488282661565334E-3</v>
      </c>
      <c r="AI100" s="118">
        <f t="shared" si="106"/>
        <v>-5.050880190150887E-3</v>
      </c>
      <c r="AJ100" s="119">
        <f t="shared" si="70"/>
        <v>4.1668862487512226E-3</v>
      </c>
      <c r="AK100" s="119">
        <f t="shared" si="71"/>
        <v>4.1677897881603823E-3</v>
      </c>
      <c r="AL100" s="120">
        <f t="shared" si="72"/>
        <v>2.5003655162757221E-2</v>
      </c>
      <c r="AM100" s="120">
        <f t="shared" si="73"/>
        <v>2.4983739526341846E-2</v>
      </c>
      <c r="AN100" s="121">
        <f t="shared" si="74"/>
        <v>6.4231687394048229E-3</v>
      </c>
      <c r="AO100" s="207">
        <f t="shared" si="75"/>
        <v>6.4275333197461385E-3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441610544.69999999</v>
      </c>
      <c r="C101" s="170">
        <v>96.48</v>
      </c>
      <c r="D101" s="169">
        <v>437701831.88</v>
      </c>
      <c r="E101" s="170">
        <v>95.51</v>
      </c>
      <c r="F101" s="118">
        <f t="shared" si="91"/>
        <v>-8.8510405082272321E-3</v>
      </c>
      <c r="G101" s="118">
        <f t="shared" si="92"/>
        <v>-1.005389718076284E-2</v>
      </c>
      <c r="H101" s="169">
        <v>442128329.82999998</v>
      </c>
      <c r="I101" s="170">
        <v>96.46</v>
      </c>
      <c r="J101" s="118">
        <f t="shared" si="93"/>
        <v>1.0113044149227032E-2</v>
      </c>
      <c r="K101" s="118">
        <f t="shared" si="94"/>
        <v>9.9466024500051153E-3</v>
      </c>
      <c r="L101" s="169">
        <v>443945304.08999997</v>
      </c>
      <c r="M101" s="170">
        <v>96.85</v>
      </c>
      <c r="N101" s="118">
        <f t="shared" si="95"/>
        <v>4.1096083137188337E-3</v>
      </c>
      <c r="O101" s="118">
        <f t="shared" si="96"/>
        <v>4.0431266846361249E-3</v>
      </c>
      <c r="P101" s="169">
        <v>444306829.94</v>
      </c>
      <c r="Q101" s="170">
        <v>96.9</v>
      </c>
      <c r="R101" s="118">
        <f t="shared" si="97"/>
        <v>8.1434772858129511E-4</v>
      </c>
      <c r="S101" s="118">
        <f t="shared" si="98"/>
        <v>5.1626226122882164E-4</v>
      </c>
      <c r="T101" s="169">
        <v>446025947.89999998</v>
      </c>
      <c r="U101" s="170">
        <v>97.59</v>
      </c>
      <c r="V101" s="118">
        <f t="shared" si="99"/>
        <v>3.8692134447542285E-3</v>
      </c>
      <c r="W101" s="118">
        <f t="shared" si="100"/>
        <v>7.1207430340557033E-3</v>
      </c>
      <c r="X101" s="169">
        <v>445191514.69999999</v>
      </c>
      <c r="Y101" s="170">
        <v>97.37</v>
      </c>
      <c r="Z101" s="118">
        <f t="shared" si="101"/>
        <v>-1.8708176148242162E-3</v>
      </c>
      <c r="AA101" s="118">
        <f t="shared" si="102"/>
        <v>-2.2543293370222242E-3</v>
      </c>
      <c r="AB101" s="169">
        <v>446365102.87</v>
      </c>
      <c r="AC101" s="170">
        <v>97.59</v>
      </c>
      <c r="AD101" s="118">
        <f t="shared" si="103"/>
        <v>2.6361422696720969E-3</v>
      </c>
      <c r="AE101" s="118">
        <f t="shared" si="104"/>
        <v>2.259422820170472E-3</v>
      </c>
      <c r="AF101" s="169">
        <v>447318197.13</v>
      </c>
      <c r="AG101" s="170">
        <v>97.77</v>
      </c>
      <c r="AH101" s="118">
        <f t="shared" si="105"/>
        <v>2.1352347078027983E-3</v>
      </c>
      <c r="AI101" s="118">
        <f t="shared" si="106"/>
        <v>1.8444512757453898E-3</v>
      </c>
      <c r="AJ101" s="119">
        <f t="shared" si="70"/>
        <v>1.6194665613381044E-3</v>
      </c>
      <c r="AK101" s="119">
        <f t="shared" si="71"/>
        <v>1.6777977510070705E-3</v>
      </c>
      <c r="AL101" s="120">
        <f t="shared" si="72"/>
        <v>2.1970127949193539E-2</v>
      </c>
      <c r="AM101" s="120">
        <f t="shared" si="73"/>
        <v>2.3662443723170251E-2</v>
      </c>
      <c r="AN101" s="121">
        <f t="shared" si="74"/>
        <v>5.4401220018324417E-3</v>
      </c>
      <c r="AO101" s="207">
        <f t="shared" si="75"/>
        <v>6.0757489919189304E-3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295420903.54000002</v>
      </c>
      <c r="C102" s="170">
        <v>104.52</v>
      </c>
      <c r="D102" s="169">
        <v>292048342.22000003</v>
      </c>
      <c r="E102" s="170">
        <v>103.17</v>
      </c>
      <c r="F102" s="118">
        <f t="shared" si="91"/>
        <v>-1.1416122825388854E-2</v>
      </c>
      <c r="G102" s="118">
        <f t="shared" si="92"/>
        <v>-1.2916188289322564E-2</v>
      </c>
      <c r="H102" s="169">
        <v>294844334.25</v>
      </c>
      <c r="I102" s="170">
        <v>104.14</v>
      </c>
      <c r="J102" s="118">
        <f t="shared" si="93"/>
        <v>9.5737301870857747E-3</v>
      </c>
      <c r="K102" s="118">
        <f t="shared" si="94"/>
        <v>9.4019579335077909E-3</v>
      </c>
      <c r="L102" s="169">
        <v>295868595.97000003</v>
      </c>
      <c r="M102" s="170">
        <v>104.75</v>
      </c>
      <c r="N102" s="118">
        <f t="shared" si="95"/>
        <v>3.4739067399936941E-3</v>
      </c>
      <c r="O102" s="118">
        <f t="shared" si="96"/>
        <v>5.8574995198770827E-3</v>
      </c>
      <c r="P102" s="169">
        <v>296535621.66000003</v>
      </c>
      <c r="Q102" s="170">
        <v>104.94</v>
      </c>
      <c r="R102" s="118">
        <f t="shared" si="97"/>
        <v>2.2544659997224968E-3</v>
      </c>
      <c r="S102" s="118">
        <f t="shared" si="98"/>
        <v>1.8138424821002169E-3</v>
      </c>
      <c r="T102" s="169">
        <v>298860242.62</v>
      </c>
      <c r="U102" s="170">
        <v>105.73</v>
      </c>
      <c r="V102" s="118">
        <f t="shared" si="99"/>
        <v>7.8392637855337604E-3</v>
      </c>
      <c r="W102" s="118">
        <f t="shared" si="100"/>
        <v>7.5281113016962675E-3</v>
      </c>
      <c r="X102" s="169">
        <v>298453335.19999999</v>
      </c>
      <c r="Y102" s="170">
        <v>105.53</v>
      </c>
      <c r="Z102" s="118">
        <f t="shared" si="101"/>
        <v>-1.3615307825249892E-3</v>
      </c>
      <c r="AA102" s="118">
        <f t="shared" si="102"/>
        <v>-1.8916107065166258E-3</v>
      </c>
      <c r="AB102" s="169">
        <v>303585759.32999998</v>
      </c>
      <c r="AC102" s="170">
        <v>107.35</v>
      </c>
      <c r="AD102" s="118">
        <f t="shared" si="103"/>
        <v>1.7196739069981065E-2</v>
      </c>
      <c r="AE102" s="118">
        <f t="shared" si="104"/>
        <v>1.7246280678479987E-2</v>
      </c>
      <c r="AF102" s="169">
        <v>304027225.08999997</v>
      </c>
      <c r="AG102" s="170">
        <v>105.48</v>
      </c>
      <c r="AH102" s="118">
        <f t="shared" si="105"/>
        <v>1.4541715032163741E-3</v>
      </c>
      <c r="AI102" s="118">
        <f t="shared" si="106"/>
        <v>-1.7419655333022734E-2</v>
      </c>
      <c r="AJ102" s="119">
        <f t="shared" si="70"/>
        <v>3.6268279597024156E-3</v>
      </c>
      <c r="AK102" s="119">
        <f t="shared" si="71"/>
        <v>1.2025296983499277E-3</v>
      </c>
      <c r="AL102" s="120">
        <f t="shared" si="72"/>
        <v>4.101678091696289E-2</v>
      </c>
      <c r="AM102" s="120">
        <f t="shared" si="73"/>
        <v>2.2390229717941284E-2</v>
      </c>
      <c r="AN102" s="121">
        <f t="shared" si="74"/>
        <v>8.4096376584084486E-3</v>
      </c>
      <c r="AO102" s="207">
        <f t="shared" si="75"/>
        <v>1.1602867112907676E-2</v>
      </c>
      <c r="AP102" s="125"/>
      <c r="AQ102" s="123"/>
      <c r="AR102" s="127"/>
      <c r="AS102" s="124"/>
      <c r="AT102" s="124"/>
    </row>
    <row r="103" spans="1:46" s="288" customFormat="1">
      <c r="A103" s="202" t="s">
        <v>170</v>
      </c>
      <c r="B103" s="169">
        <v>194570018.91999999</v>
      </c>
      <c r="C103" s="170">
        <v>99.158799000000002</v>
      </c>
      <c r="D103" s="169">
        <v>189767967.55000001</v>
      </c>
      <c r="E103" s="170">
        <v>96.797667000000004</v>
      </c>
      <c r="F103" s="118">
        <f t="shared" si="91"/>
        <v>-2.4680325348451559E-2</v>
      </c>
      <c r="G103" s="118">
        <f t="shared" si="92"/>
        <v>-2.3811623615973786E-2</v>
      </c>
      <c r="H103" s="169">
        <v>191742806.77000001</v>
      </c>
      <c r="I103" s="170">
        <v>97.800516000000002</v>
      </c>
      <c r="J103" s="118">
        <f t="shared" ref="J103" si="107">((H103-D103)/D103)</f>
        <v>1.0406599414517461E-2</v>
      </c>
      <c r="K103" s="118">
        <f t="shared" ref="K103" si="108">((I103-E103)/E103)</f>
        <v>1.0360260025688404E-2</v>
      </c>
      <c r="L103" s="169">
        <v>197486227.43000001</v>
      </c>
      <c r="M103" s="170">
        <v>100.740825</v>
      </c>
      <c r="N103" s="118">
        <f t="shared" ref="N103" si="109">((L103-H103)/H103)</f>
        <v>2.9953773790791349E-2</v>
      </c>
      <c r="O103" s="118">
        <f t="shared" ref="O103" si="110">((M103-I103)/I103)</f>
        <v>3.0064350580726987E-2</v>
      </c>
      <c r="P103" s="169">
        <v>198239345.15000001</v>
      </c>
      <c r="Q103" s="170">
        <v>101.115426</v>
      </c>
      <c r="R103" s="118">
        <f t="shared" ref="R103" si="111">((P103-L103)/L103)</f>
        <v>3.8135202125269478E-3</v>
      </c>
      <c r="S103" s="118">
        <f t="shared" ref="S103" si="112">((Q103-M103)/M103)</f>
        <v>3.7184626987122492E-3</v>
      </c>
      <c r="T103" s="169">
        <v>206309466.43000001</v>
      </c>
      <c r="U103" s="170">
        <v>105.162803</v>
      </c>
      <c r="V103" s="118">
        <f t="shared" ref="V103" si="113">((T103-P103)/P103)</f>
        <v>4.0708978703968446E-2</v>
      </c>
      <c r="W103" s="118">
        <f t="shared" ref="W103" si="114">((U103-Q103)/Q103)</f>
        <v>4.002729514287956E-2</v>
      </c>
      <c r="X103" s="169">
        <v>211169537.81999999</v>
      </c>
      <c r="Y103" s="170">
        <v>107.82135700000001</v>
      </c>
      <c r="Z103" s="118">
        <f t="shared" ref="Z103" si="115">((X103-T103)/T103)</f>
        <v>2.3557190438709165E-2</v>
      </c>
      <c r="AA103" s="118">
        <f t="shared" ref="AA103" si="116">((Y103-U103)/U103)</f>
        <v>2.5280364579099414E-2</v>
      </c>
      <c r="AB103" s="169">
        <v>207301638.09999999</v>
      </c>
      <c r="AC103" s="170">
        <v>105.41575899999999</v>
      </c>
      <c r="AD103" s="118">
        <f t="shared" si="103"/>
        <v>-1.831656099610816E-2</v>
      </c>
      <c r="AE103" s="118">
        <f t="shared" si="104"/>
        <v>-2.2310960156066408E-2</v>
      </c>
      <c r="AF103" s="169">
        <v>207389113.18000001</v>
      </c>
      <c r="AG103" s="170">
        <v>105.402321</v>
      </c>
      <c r="AH103" s="118">
        <f t="shared" si="105"/>
        <v>4.2197003748622628E-4</v>
      </c>
      <c r="AI103" s="118">
        <f t="shared" si="106"/>
        <v>-1.2747619641949E-4</v>
      </c>
      <c r="AJ103" s="119">
        <f t="shared" si="70"/>
        <v>8.233143281679985E-3</v>
      </c>
      <c r="AK103" s="119">
        <f t="shared" si="71"/>
        <v>7.9000841323308684E-3</v>
      </c>
      <c r="AL103" s="120">
        <f t="shared" si="72"/>
        <v>9.2856269988543669E-2</v>
      </c>
      <c r="AM103" s="120">
        <f t="shared" si="73"/>
        <v>8.8893196155233736E-2</v>
      </c>
      <c r="AN103" s="121">
        <f t="shared" si="74"/>
        <v>2.2787047445392502E-2</v>
      </c>
      <c r="AO103" s="207">
        <f t="shared" si="75"/>
        <v>2.339660016907711E-2</v>
      </c>
      <c r="AP103" s="125"/>
      <c r="AQ103" s="123"/>
      <c r="AR103" s="127"/>
      <c r="AS103" s="124"/>
      <c r="AT103" s="124"/>
    </row>
    <row r="104" spans="1:46">
      <c r="A104" s="202" t="s">
        <v>199</v>
      </c>
      <c r="B104" s="169">
        <v>0</v>
      </c>
      <c r="C104" s="170">
        <v>0</v>
      </c>
      <c r="D104" s="169">
        <v>0</v>
      </c>
      <c r="E104" s="170">
        <v>0</v>
      </c>
      <c r="F104" s="118" t="e">
        <f t="shared" si="91"/>
        <v>#DIV/0!</v>
      </c>
      <c r="G104" s="118" t="e">
        <f t="shared" si="92"/>
        <v>#DIV/0!</v>
      </c>
      <c r="H104" s="169">
        <v>0</v>
      </c>
      <c r="I104" s="170">
        <v>0</v>
      </c>
      <c r="J104" s="118" t="e">
        <f t="shared" si="93"/>
        <v>#DIV/0!</v>
      </c>
      <c r="K104" s="118" t="e">
        <f t="shared" si="94"/>
        <v>#DIV/0!</v>
      </c>
      <c r="L104" s="169">
        <v>0</v>
      </c>
      <c r="M104" s="170">
        <v>0</v>
      </c>
      <c r="N104" s="118" t="e">
        <f t="shared" si="95"/>
        <v>#DIV/0!</v>
      </c>
      <c r="O104" s="118" t="e">
        <f t="shared" si="96"/>
        <v>#DIV/0!</v>
      </c>
      <c r="P104" s="169">
        <v>0</v>
      </c>
      <c r="Q104" s="170">
        <v>0</v>
      </c>
      <c r="R104" s="118" t="e">
        <f t="shared" si="97"/>
        <v>#DIV/0!</v>
      </c>
      <c r="S104" s="118" t="e">
        <f t="shared" si="98"/>
        <v>#DIV/0!</v>
      </c>
      <c r="T104" s="169">
        <v>0</v>
      </c>
      <c r="U104" s="170">
        <v>0</v>
      </c>
      <c r="V104" s="118" t="e">
        <f t="shared" si="99"/>
        <v>#DIV/0!</v>
      </c>
      <c r="W104" s="118" t="e">
        <f t="shared" si="100"/>
        <v>#DIV/0!</v>
      </c>
      <c r="X104" s="169">
        <v>0</v>
      </c>
      <c r="Y104" s="170">
        <v>0</v>
      </c>
      <c r="Z104" s="118" t="e">
        <f t="shared" si="101"/>
        <v>#DIV/0!</v>
      </c>
      <c r="AA104" s="118" t="e">
        <f t="shared" si="102"/>
        <v>#DIV/0!</v>
      </c>
      <c r="AB104" s="169">
        <v>992631228.09000003</v>
      </c>
      <c r="AC104" s="170">
        <v>1.8367</v>
      </c>
      <c r="AD104" s="118" t="e">
        <f t="shared" si="103"/>
        <v>#DIV/0!</v>
      </c>
      <c r="AE104" s="118" t="e">
        <f t="shared" si="104"/>
        <v>#DIV/0!</v>
      </c>
      <c r="AF104" s="169">
        <v>989758176.04999995</v>
      </c>
      <c r="AG104" s="170">
        <v>1.8315999999999999</v>
      </c>
      <c r="AH104" s="118">
        <f t="shared" si="105"/>
        <v>-2.8943800665312E-3</v>
      </c>
      <c r="AI104" s="118">
        <f t="shared" si="106"/>
        <v>-2.7767191158055778E-3</v>
      </c>
      <c r="AJ104" s="119" t="e">
        <f t="shared" si="70"/>
        <v>#DIV/0!</v>
      </c>
      <c r="AK104" s="119" t="e">
        <f t="shared" si="71"/>
        <v>#DIV/0!</v>
      </c>
      <c r="AL104" s="120" t="e">
        <f t="shared" si="72"/>
        <v>#DIV/0!</v>
      </c>
      <c r="AM104" s="120" t="e">
        <f t="shared" si="73"/>
        <v>#DIV/0!</v>
      </c>
      <c r="AN104" s="121" t="e">
        <f t="shared" si="74"/>
        <v>#DIV/0!</v>
      </c>
      <c r="AO104" s="207" t="e">
        <f t="shared" si="75"/>
        <v>#DIV/0!</v>
      </c>
      <c r="AP104" s="125"/>
      <c r="AQ104" s="151">
        <f>SUM(AQ83:AQ95)</f>
        <v>19155460554.494381</v>
      </c>
      <c r="AR104" s="152"/>
      <c r="AS104" s="124" t="e">
        <f>(#REF!/AQ104)-1</f>
        <v>#REF!</v>
      </c>
      <c r="AT104" s="124" t="e">
        <f>(#REF!/AR104)-1</f>
        <v>#REF!</v>
      </c>
    </row>
    <row r="105" spans="1:46">
      <c r="A105" s="204" t="s">
        <v>57</v>
      </c>
      <c r="B105" s="184">
        <f>SUM(B84:B104)</f>
        <v>22545174539.73</v>
      </c>
      <c r="C105" s="73"/>
      <c r="D105" s="184">
        <f>SUM(D84:D104)</f>
        <v>22342253026.610001</v>
      </c>
      <c r="E105" s="73"/>
      <c r="F105" s="118">
        <f>((D105-B105)/B105)</f>
        <v>-9.0006627698713364E-3</v>
      </c>
      <c r="G105" s="118"/>
      <c r="H105" s="184">
        <f>SUM(H84:H104)</f>
        <v>22612715694.420006</v>
      </c>
      <c r="I105" s="73"/>
      <c r="J105" s="118">
        <f>((H105-D105)/D105)</f>
        <v>1.2105433927718909E-2</v>
      </c>
      <c r="K105" s="118"/>
      <c r="L105" s="184">
        <f>SUM(L84:L104)</f>
        <v>23065329238.690002</v>
      </c>
      <c r="M105" s="73"/>
      <c r="N105" s="118">
        <f>((L105-H105)/H105)</f>
        <v>2.0015886211388806E-2</v>
      </c>
      <c r="O105" s="118"/>
      <c r="P105" s="184">
        <f>SUM(P84:P104)</f>
        <v>23027254221.399998</v>
      </c>
      <c r="Q105" s="73"/>
      <c r="R105" s="118">
        <f>((P105-L105)/L105)</f>
        <v>-1.6507467505010652E-3</v>
      </c>
      <c r="S105" s="118"/>
      <c r="T105" s="184">
        <f>SUM(T84:T104)</f>
        <v>23609981356.890003</v>
      </c>
      <c r="U105" s="73"/>
      <c r="V105" s="118">
        <f>((T105-P105)/P105)</f>
        <v>2.5305975688080851E-2</v>
      </c>
      <c r="W105" s="118"/>
      <c r="X105" s="184">
        <f>SUM(X84:X104)</f>
        <v>23705149118.630005</v>
      </c>
      <c r="Y105" s="73"/>
      <c r="Z105" s="118">
        <f>((X105-T105)/T105)</f>
        <v>4.0308274835731397E-3</v>
      </c>
      <c r="AA105" s="118"/>
      <c r="AB105" s="184">
        <f>SUM(AB84:AB104)</f>
        <v>24713173772.939999</v>
      </c>
      <c r="AC105" s="73"/>
      <c r="AD105" s="118">
        <f>((AB105-X105)/X105)</f>
        <v>4.2523447090142191E-2</v>
      </c>
      <c r="AE105" s="118"/>
      <c r="AF105" s="184">
        <f>SUM(AF84:AF104)</f>
        <v>24756008175.310001</v>
      </c>
      <c r="AG105" s="73"/>
      <c r="AH105" s="118">
        <f>((AF105-AB105)/AB105)</f>
        <v>1.7332618935777815E-3</v>
      </c>
      <c r="AI105" s="118"/>
      <c r="AJ105" s="119">
        <f t="shared" si="70"/>
        <v>1.1882927846763661E-2</v>
      </c>
      <c r="AK105" s="119"/>
      <c r="AL105" s="120">
        <f t="shared" si="72"/>
        <v>0.10803544055405592</v>
      </c>
      <c r="AM105" s="120"/>
      <c r="AN105" s="121">
        <f t="shared" si="74"/>
        <v>1.6772298836362207E-2</v>
      </c>
      <c r="AO105" s="207"/>
      <c r="AP105" s="125"/>
      <c r="AQ105" s="135"/>
      <c r="AR105" s="101"/>
      <c r="AS105" s="124" t="e">
        <f>(#REF!/AQ105)-1</f>
        <v>#REF!</v>
      </c>
      <c r="AT105" s="124" t="e">
        <f>(#REF!/AR105)-1</f>
        <v>#REF!</v>
      </c>
    </row>
    <row r="106" spans="1:46">
      <c r="A106" s="205" t="s">
        <v>91</v>
      </c>
      <c r="B106" s="174"/>
      <c r="C106" s="176"/>
      <c r="D106" s="174"/>
      <c r="E106" s="176"/>
      <c r="F106" s="118"/>
      <c r="G106" s="118"/>
      <c r="H106" s="174"/>
      <c r="I106" s="176"/>
      <c r="J106" s="118"/>
      <c r="K106" s="118"/>
      <c r="L106" s="174"/>
      <c r="M106" s="176"/>
      <c r="N106" s="118"/>
      <c r="O106" s="118"/>
      <c r="P106" s="174"/>
      <c r="Q106" s="176"/>
      <c r="R106" s="118"/>
      <c r="S106" s="118"/>
      <c r="T106" s="174"/>
      <c r="U106" s="176"/>
      <c r="V106" s="118"/>
      <c r="W106" s="118"/>
      <c r="X106" s="174"/>
      <c r="Y106" s="176"/>
      <c r="Z106" s="118"/>
      <c r="AA106" s="118"/>
      <c r="AB106" s="174"/>
      <c r="AC106" s="176"/>
      <c r="AD106" s="118"/>
      <c r="AE106" s="118"/>
      <c r="AF106" s="174"/>
      <c r="AG106" s="176"/>
      <c r="AH106" s="118"/>
      <c r="AI106" s="118"/>
      <c r="AJ106" s="119"/>
      <c r="AK106" s="119"/>
      <c r="AL106" s="120"/>
      <c r="AM106" s="120"/>
      <c r="AN106" s="121"/>
      <c r="AO106" s="207"/>
      <c r="AP106" s="125"/>
      <c r="AQ106" s="123">
        <v>640873657.65999997</v>
      </c>
      <c r="AR106" s="127">
        <v>11.5358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37</v>
      </c>
      <c r="B107" s="177">
        <v>507103348.02999997</v>
      </c>
      <c r="C107" s="173">
        <v>11.4246</v>
      </c>
      <c r="D107" s="177">
        <v>505605328.82999998</v>
      </c>
      <c r="E107" s="173">
        <v>11.3911</v>
      </c>
      <c r="F107" s="118">
        <f t="shared" ref="F107:G111" si="117">((D107-B107)/B107)</f>
        <v>-2.9540708138084825E-3</v>
      </c>
      <c r="G107" s="118">
        <f t="shared" si="117"/>
        <v>-2.9322689634648114E-3</v>
      </c>
      <c r="H107" s="177">
        <v>508029061.41000003</v>
      </c>
      <c r="I107" s="173">
        <v>11.398199999999999</v>
      </c>
      <c r="J107" s="118">
        <f t="shared" ref="J107:J111" si="118">((H107-D107)/D107)</f>
        <v>4.7937243573138374E-3</v>
      </c>
      <c r="K107" s="118">
        <f t="shared" ref="K107:K111" si="119">((I107-E107)/E107)</f>
        <v>6.232936239695411E-4</v>
      </c>
      <c r="L107" s="177">
        <v>516454772.42000002</v>
      </c>
      <c r="M107" s="173">
        <v>11.6365</v>
      </c>
      <c r="N107" s="118">
        <f t="shared" ref="N107:N111" si="120">((L107-H107)/H107)</f>
        <v>1.6585096503367355E-2</v>
      </c>
      <c r="O107" s="118">
        <f t="shared" ref="O107:O111" si="121">((M107-I107)/I107)</f>
        <v>2.0906809847168906E-2</v>
      </c>
      <c r="P107" s="177">
        <v>523032947.27999997</v>
      </c>
      <c r="Q107" s="173">
        <v>11.6716</v>
      </c>
      <c r="R107" s="118">
        <f t="shared" ref="R107:R111" si="122">((P107-L107)/L107)</f>
        <v>1.2737175085392261E-2</v>
      </c>
      <c r="S107" s="118">
        <f t="shared" ref="S107:S111" si="123">((Q107-M107)/M107)</f>
        <v>3.0163709019034855E-3</v>
      </c>
      <c r="T107" s="177">
        <v>532766640.93000001</v>
      </c>
      <c r="U107" s="173">
        <v>12.0122</v>
      </c>
      <c r="V107" s="118">
        <f t="shared" ref="V107:V111" si="124">((T107-P107)/P107)</f>
        <v>1.8610096554374823E-2</v>
      </c>
      <c r="W107" s="118">
        <f t="shared" ref="W107:W111" si="125">((U107-Q107)/Q107)</f>
        <v>2.9181945920010988E-2</v>
      </c>
      <c r="X107" s="177">
        <v>534515840.44999999</v>
      </c>
      <c r="Y107" s="173">
        <v>12.053000000000001</v>
      </c>
      <c r="Z107" s="118">
        <f t="shared" ref="Z107:Z111" si="126">((X107-T107)/T107)</f>
        <v>3.2832376984913503E-3</v>
      </c>
      <c r="AA107" s="118">
        <f t="shared" ref="AA107:AA111" si="127">((Y107-U107)/U107)</f>
        <v>3.3965468440419603E-3</v>
      </c>
      <c r="AB107" s="177">
        <v>548280662.62</v>
      </c>
      <c r="AC107" s="173">
        <v>12.3628</v>
      </c>
      <c r="AD107" s="118">
        <f t="shared" ref="AD107:AD111" si="128">((AB107-X107)/X107)</f>
        <v>2.5751944336039962E-2</v>
      </c>
      <c r="AE107" s="118">
        <f t="shared" ref="AE107:AE111" si="129">((AC107-Y107)/Y107)</f>
        <v>2.5703144445366231E-2</v>
      </c>
      <c r="AF107" s="177">
        <v>541441237.59000003</v>
      </c>
      <c r="AG107" s="173">
        <v>12.2079</v>
      </c>
      <c r="AH107" s="118">
        <f t="shared" ref="AH107:AH111" si="130">((AF107-AB107)/AB107)</f>
        <v>-1.2474313789067937E-2</v>
      </c>
      <c r="AI107" s="118">
        <f t="shared" ref="AI107:AI111" si="131">((AG107-AC107)/AC107)</f>
        <v>-1.2529524056039052E-2</v>
      </c>
      <c r="AJ107" s="119">
        <f t="shared" si="70"/>
        <v>8.2916112415128956E-3</v>
      </c>
      <c r="AK107" s="119">
        <f t="shared" si="71"/>
        <v>8.4207898203696573E-3</v>
      </c>
      <c r="AL107" s="120">
        <f t="shared" si="72"/>
        <v>7.0877237079218322E-2</v>
      </c>
      <c r="AM107" s="120">
        <f t="shared" si="73"/>
        <v>7.170510310681151E-2</v>
      </c>
      <c r="AN107" s="121">
        <f t="shared" si="74"/>
        <v>1.250649735176743E-2</v>
      </c>
      <c r="AO107" s="207">
        <f t="shared" si="75"/>
        <v>1.4969804768366306E-2</v>
      </c>
      <c r="AP107" s="125"/>
      <c r="AQ107" s="123">
        <v>2128320668.46</v>
      </c>
      <c r="AR107" s="130">
        <v>1.04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39</v>
      </c>
      <c r="B108" s="177">
        <v>2310403856.9499998</v>
      </c>
      <c r="C108" s="173">
        <v>1.18</v>
      </c>
      <c r="D108" s="177">
        <v>2304327966.1399999</v>
      </c>
      <c r="E108" s="173">
        <v>1.18</v>
      </c>
      <c r="F108" s="118">
        <f t="shared" si="117"/>
        <v>-2.6297959950693731E-3</v>
      </c>
      <c r="G108" s="118">
        <f t="shared" si="117"/>
        <v>0</v>
      </c>
      <c r="H108" s="177">
        <v>2331305869.5100002</v>
      </c>
      <c r="I108" s="173">
        <v>1.19</v>
      </c>
      <c r="J108" s="118">
        <f t="shared" si="118"/>
        <v>1.1707492929138592E-2</v>
      </c>
      <c r="K108" s="118">
        <f t="shared" si="119"/>
        <v>8.4745762711864493E-3</v>
      </c>
      <c r="L108" s="177">
        <v>2366344869.6300001</v>
      </c>
      <c r="M108" s="173">
        <v>1.21</v>
      </c>
      <c r="N108" s="118">
        <f t="shared" si="120"/>
        <v>1.5029773904084269E-2</v>
      </c>
      <c r="O108" s="118">
        <f t="shared" si="121"/>
        <v>1.6806722689075647E-2</v>
      </c>
      <c r="P108" s="177">
        <v>2363425335.8200002</v>
      </c>
      <c r="Q108" s="173">
        <v>1.21</v>
      </c>
      <c r="R108" s="118">
        <f t="shared" si="122"/>
        <v>-1.2337735921207627E-3</v>
      </c>
      <c r="S108" s="118">
        <f t="shared" si="123"/>
        <v>0</v>
      </c>
      <c r="T108" s="177">
        <v>2422671589.4899998</v>
      </c>
      <c r="U108" s="173">
        <v>1.24</v>
      </c>
      <c r="V108" s="118">
        <f t="shared" si="124"/>
        <v>2.5067960799127115E-2</v>
      </c>
      <c r="W108" s="118">
        <f t="shared" si="125"/>
        <v>2.4793388429752088E-2</v>
      </c>
      <c r="X108" s="177">
        <v>2437472163.79</v>
      </c>
      <c r="Y108" s="173">
        <v>1.25</v>
      </c>
      <c r="Z108" s="118">
        <f t="shared" si="126"/>
        <v>6.1091954700785017E-3</v>
      </c>
      <c r="AA108" s="118">
        <f t="shared" si="127"/>
        <v>8.0645161290322648E-3</v>
      </c>
      <c r="AB108" s="177">
        <v>2446712352.52</v>
      </c>
      <c r="AC108" s="173">
        <v>1.25</v>
      </c>
      <c r="AD108" s="118">
        <f t="shared" si="128"/>
        <v>3.7908899503625699E-3</v>
      </c>
      <c r="AE108" s="118">
        <f t="shared" si="129"/>
        <v>0</v>
      </c>
      <c r="AF108" s="177">
        <v>2420948093.5500002</v>
      </c>
      <c r="AG108" s="173">
        <v>1.24</v>
      </c>
      <c r="AH108" s="118">
        <f t="shared" si="130"/>
        <v>-1.0530154451324774E-2</v>
      </c>
      <c r="AI108" s="118">
        <f t="shared" si="131"/>
        <v>-8.0000000000000071E-3</v>
      </c>
      <c r="AJ108" s="119">
        <f t="shared" si="70"/>
        <v>5.913948626784518E-3</v>
      </c>
      <c r="AK108" s="119">
        <f t="shared" si="71"/>
        <v>6.2674004398808048E-3</v>
      </c>
      <c r="AL108" s="120">
        <f t="shared" si="72"/>
        <v>5.0609170709910591E-2</v>
      </c>
      <c r="AM108" s="120">
        <f t="shared" si="73"/>
        <v>5.0847457627118689E-2</v>
      </c>
      <c r="AN108" s="121">
        <f t="shared" si="74"/>
        <v>1.1228656826981098E-2</v>
      </c>
      <c r="AO108" s="207">
        <f t="shared" si="75"/>
        <v>1.0581590715936048E-2</v>
      </c>
      <c r="AP108" s="125"/>
      <c r="AQ108" s="123">
        <v>1789192828.73</v>
      </c>
      <c r="AR108" s="127">
        <v>0.79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40</v>
      </c>
      <c r="B109" s="173">
        <v>1109836385.99</v>
      </c>
      <c r="C109" s="173">
        <v>0.81</v>
      </c>
      <c r="D109" s="173">
        <v>1093698940.6900001</v>
      </c>
      <c r="E109" s="173">
        <v>0.8</v>
      </c>
      <c r="F109" s="118">
        <f t="shared" si="117"/>
        <v>-1.4540382261485303E-2</v>
      </c>
      <c r="G109" s="118">
        <f t="shared" si="117"/>
        <v>-1.2345679012345689E-2</v>
      </c>
      <c r="H109" s="173">
        <v>1111732238.6199999</v>
      </c>
      <c r="I109" s="173">
        <v>0.81</v>
      </c>
      <c r="J109" s="118">
        <f t="shared" si="118"/>
        <v>1.6488356401463514E-2</v>
      </c>
      <c r="K109" s="118">
        <f t="shared" si="119"/>
        <v>1.2500000000000011E-2</v>
      </c>
      <c r="L109" s="173">
        <v>1154005443.5899999</v>
      </c>
      <c r="M109" s="173">
        <v>0.84</v>
      </c>
      <c r="N109" s="118">
        <f t="shared" si="120"/>
        <v>3.8024628144699681E-2</v>
      </c>
      <c r="O109" s="118">
        <f t="shared" si="121"/>
        <v>3.7037037037036931E-2</v>
      </c>
      <c r="P109" s="173">
        <v>1159328257.0599999</v>
      </c>
      <c r="Q109" s="173">
        <v>0.85</v>
      </c>
      <c r="R109" s="118">
        <f t="shared" si="122"/>
        <v>4.612468250965323E-3</v>
      </c>
      <c r="S109" s="118">
        <f t="shared" si="123"/>
        <v>1.1904761904761916E-2</v>
      </c>
      <c r="T109" s="173">
        <v>1199644732.2</v>
      </c>
      <c r="U109" s="173">
        <v>0.88</v>
      </c>
      <c r="V109" s="118">
        <f t="shared" si="124"/>
        <v>3.4775720245308887E-2</v>
      </c>
      <c r="W109" s="118">
        <f t="shared" si="125"/>
        <v>3.5294117647058858E-2</v>
      </c>
      <c r="X109" s="173">
        <v>1206873673</v>
      </c>
      <c r="Y109" s="173">
        <v>0.88</v>
      </c>
      <c r="Z109" s="118">
        <f t="shared" si="126"/>
        <v>6.0259013405935345E-3</v>
      </c>
      <c r="AA109" s="118">
        <f t="shared" si="127"/>
        <v>0</v>
      </c>
      <c r="AB109" s="173">
        <v>1215599723.8699999</v>
      </c>
      <c r="AC109" s="173">
        <v>0.89</v>
      </c>
      <c r="AD109" s="118">
        <f t="shared" si="128"/>
        <v>7.2302934973376334E-3</v>
      </c>
      <c r="AE109" s="118">
        <f t="shared" si="129"/>
        <v>1.1363636363636374E-2</v>
      </c>
      <c r="AF109" s="173">
        <v>1219227451.3199999</v>
      </c>
      <c r="AG109" s="173">
        <v>0.89</v>
      </c>
      <c r="AH109" s="118">
        <f t="shared" si="130"/>
        <v>2.9843108539468607E-3</v>
      </c>
      <c r="AI109" s="118">
        <f t="shared" si="131"/>
        <v>0</v>
      </c>
      <c r="AJ109" s="119">
        <f t="shared" si="70"/>
        <v>1.1950162059103766E-2</v>
      </c>
      <c r="AK109" s="119">
        <f t="shared" si="71"/>
        <v>1.1969234242518553E-2</v>
      </c>
      <c r="AL109" s="120">
        <f t="shared" si="72"/>
        <v>0.11477428198916022</v>
      </c>
      <c r="AM109" s="120">
        <f t="shared" si="73"/>
        <v>0.11249999999999996</v>
      </c>
      <c r="AN109" s="121">
        <f t="shared" si="74"/>
        <v>1.738155959222748E-2</v>
      </c>
      <c r="AO109" s="207">
        <f t="shared" si="75"/>
        <v>1.7116565425838004E-2</v>
      </c>
      <c r="AP109" s="125"/>
      <c r="AQ109" s="123">
        <v>204378030.47999999</v>
      </c>
      <c r="AR109" s="127">
        <v>22.9087</v>
      </c>
      <c r="AS109" s="124" t="e">
        <f>(#REF!/AQ109)-1</f>
        <v>#REF!</v>
      </c>
      <c r="AT109" s="124" t="e">
        <f>(#REF!/AR109)-1</f>
        <v>#REF!</v>
      </c>
    </row>
    <row r="110" spans="1:46">
      <c r="A110" s="203" t="s">
        <v>41</v>
      </c>
      <c r="B110" s="173">
        <v>235531366.34999999</v>
      </c>
      <c r="C110" s="173">
        <v>27.781300000000002</v>
      </c>
      <c r="D110" s="173">
        <v>235648876.40000001</v>
      </c>
      <c r="E110" s="173">
        <v>27.7865</v>
      </c>
      <c r="F110" s="118">
        <f t="shared" si="117"/>
        <v>4.9891465336889267E-4</v>
      </c>
      <c r="G110" s="118">
        <f t="shared" si="117"/>
        <v>1.8717626604941234E-4</v>
      </c>
      <c r="H110" s="173">
        <v>236658006.65000001</v>
      </c>
      <c r="I110" s="173">
        <v>27.845199999999998</v>
      </c>
      <c r="J110" s="118">
        <f t="shared" si="118"/>
        <v>4.2823469622111044E-3</v>
      </c>
      <c r="K110" s="118">
        <f t="shared" si="119"/>
        <v>2.1125366634875999E-3</v>
      </c>
      <c r="L110" s="173">
        <v>240711302.90000001</v>
      </c>
      <c r="M110" s="173">
        <v>28.352900000000002</v>
      </c>
      <c r="N110" s="118">
        <f t="shared" si="120"/>
        <v>1.712723058634788E-2</v>
      </c>
      <c r="O110" s="118">
        <f t="shared" si="121"/>
        <v>1.823294499590606E-2</v>
      </c>
      <c r="P110" s="173">
        <v>256632479.72999999</v>
      </c>
      <c r="Q110" s="173">
        <v>30.130700000000001</v>
      </c>
      <c r="R110" s="118">
        <f t="shared" si="122"/>
        <v>6.6142207026373842E-2</v>
      </c>
      <c r="S110" s="118">
        <f t="shared" si="123"/>
        <v>6.2702580688395154E-2</v>
      </c>
      <c r="T110" s="173">
        <v>260917463.28</v>
      </c>
      <c r="U110" s="173">
        <v>30.626100000000001</v>
      </c>
      <c r="V110" s="118">
        <f t="shared" si="124"/>
        <v>1.6696965070470398E-2</v>
      </c>
      <c r="W110" s="118">
        <f t="shared" si="125"/>
        <v>1.6441702316906014E-2</v>
      </c>
      <c r="X110" s="173">
        <v>264135941.86000001</v>
      </c>
      <c r="Y110" s="173">
        <v>30.992899999999999</v>
      </c>
      <c r="Z110" s="118">
        <f t="shared" si="126"/>
        <v>1.2335236359960111E-2</v>
      </c>
      <c r="AA110" s="118">
        <f t="shared" si="127"/>
        <v>1.1976712673177381E-2</v>
      </c>
      <c r="AB110" s="173">
        <v>265998733.11000001</v>
      </c>
      <c r="AC110" s="173">
        <v>31.158200000000001</v>
      </c>
      <c r="AD110" s="118">
        <f t="shared" si="128"/>
        <v>7.0523959627854637E-3</v>
      </c>
      <c r="AE110" s="118">
        <f t="shared" si="129"/>
        <v>5.3334796033930997E-3</v>
      </c>
      <c r="AF110" s="173">
        <v>264732856.19999999</v>
      </c>
      <c r="AG110" s="173">
        <v>31.186399999999999</v>
      </c>
      <c r="AH110" s="118">
        <f t="shared" si="130"/>
        <v>-4.7589584175821648E-3</v>
      </c>
      <c r="AI110" s="118">
        <f t="shared" si="131"/>
        <v>9.0505870043835091E-4</v>
      </c>
      <c r="AJ110" s="119">
        <f t="shared" si="70"/>
        <v>1.4922042275491942E-2</v>
      </c>
      <c r="AK110" s="119">
        <f t="shared" si="71"/>
        <v>1.4736523988469133E-2</v>
      </c>
      <c r="AL110" s="120">
        <f t="shared" si="72"/>
        <v>0.12342082951684288</v>
      </c>
      <c r="AM110" s="120">
        <f t="shared" si="73"/>
        <v>0.12235797959440731</v>
      </c>
      <c r="AN110" s="121">
        <f t="shared" si="74"/>
        <v>2.2067147192466784E-2</v>
      </c>
      <c r="AO110" s="207">
        <f t="shared" si="75"/>
        <v>2.0612988269120974E-2</v>
      </c>
      <c r="AP110" s="125"/>
      <c r="AQ110" s="123">
        <v>160273731.87</v>
      </c>
      <c r="AR110" s="127">
        <v>133.94</v>
      </c>
      <c r="AS110" s="124" t="e">
        <f>(#REF!/AQ110)-1</f>
        <v>#REF!</v>
      </c>
      <c r="AT110" s="124" t="e">
        <f>(#REF!/AR110)-1</f>
        <v>#REF!</v>
      </c>
    </row>
    <row r="111" spans="1:46">
      <c r="A111" s="202" t="s">
        <v>90</v>
      </c>
      <c r="B111" s="169">
        <v>158810442.38</v>
      </c>
      <c r="C111" s="181">
        <v>145.46</v>
      </c>
      <c r="D111" s="169">
        <v>158608948.38999999</v>
      </c>
      <c r="E111" s="181">
        <v>145.09</v>
      </c>
      <c r="F111" s="118">
        <f t="shared" si="117"/>
        <v>-1.2687704094285991E-3</v>
      </c>
      <c r="G111" s="118">
        <f t="shared" si="117"/>
        <v>-2.5436546129520453E-3</v>
      </c>
      <c r="H111" s="169">
        <v>161716747.88</v>
      </c>
      <c r="I111" s="181">
        <v>147.84</v>
      </c>
      <c r="J111" s="118">
        <f t="shared" si="118"/>
        <v>1.9594099333905872E-2</v>
      </c>
      <c r="K111" s="118">
        <f t="shared" si="119"/>
        <v>1.8953752843062926E-2</v>
      </c>
      <c r="L111" s="169">
        <v>165684920.65000001</v>
      </c>
      <c r="M111" s="181">
        <v>151.91999999999999</v>
      </c>
      <c r="N111" s="118">
        <f t="shared" si="120"/>
        <v>2.4537797241288493E-2</v>
      </c>
      <c r="O111" s="118">
        <f t="shared" si="121"/>
        <v>2.7597402597402489E-2</v>
      </c>
      <c r="P111" s="169">
        <v>165392333.43000001</v>
      </c>
      <c r="Q111" s="181">
        <v>151.76</v>
      </c>
      <c r="R111" s="118">
        <f t="shared" si="122"/>
        <v>-1.7659254617266751E-3</v>
      </c>
      <c r="S111" s="118">
        <f t="shared" si="123"/>
        <v>-1.0531858873090876E-3</v>
      </c>
      <c r="T111" s="169">
        <v>170548153.53</v>
      </c>
      <c r="U111" s="181">
        <v>156.24</v>
      </c>
      <c r="V111" s="118">
        <f t="shared" si="124"/>
        <v>3.1173271415159777E-2</v>
      </c>
      <c r="W111" s="118">
        <f t="shared" si="125"/>
        <v>2.952029520295215E-2</v>
      </c>
      <c r="X111" s="169">
        <v>166220586.96000001</v>
      </c>
      <c r="Y111" s="181">
        <v>156.85</v>
      </c>
      <c r="Z111" s="118">
        <f t="shared" si="126"/>
        <v>-2.5374455720734376E-2</v>
      </c>
      <c r="AA111" s="118">
        <f t="shared" si="127"/>
        <v>3.9042498719917126E-3</v>
      </c>
      <c r="AB111" s="169">
        <v>162568525.75999999</v>
      </c>
      <c r="AC111" s="181">
        <v>161.33000000000001</v>
      </c>
      <c r="AD111" s="118">
        <f t="shared" si="128"/>
        <v>-2.1971172565278359E-2</v>
      </c>
      <c r="AE111" s="118">
        <f t="shared" si="129"/>
        <v>2.8562320688556062E-2</v>
      </c>
      <c r="AF111" s="169">
        <v>166767278.34999999</v>
      </c>
      <c r="AG111" s="181">
        <v>162.16999999999999</v>
      </c>
      <c r="AH111" s="118">
        <f t="shared" si="130"/>
        <v>2.5827586061760961E-2</v>
      </c>
      <c r="AI111" s="118">
        <f t="shared" si="131"/>
        <v>5.2067191470896602E-3</v>
      </c>
      <c r="AJ111" s="119">
        <f t="shared" si="70"/>
        <v>6.3440537368683872E-3</v>
      </c>
      <c r="AK111" s="119">
        <f t="shared" si="71"/>
        <v>1.3768487481349232E-2</v>
      </c>
      <c r="AL111" s="120">
        <f t="shared" si="72"/>
        <v>5.1436757149033445E-2</v>
      </c>
      <c r="AM111" s="120">
        <f t="shared" si="73"/>
        <v>0.11772003583982345</v>
      </c>
      <c r="AN111" s="121">
        <f t="shared" si="74"/>
        <v>2.2149546368257809E-2</v>
      </c>
      <c r="AO111" s="207">
        <f t="shared" si="75"/>
        <v>1.3843398939539292E-2</v>
      </c>
      <c r="AP111" s="125"/>
      <c r="AQ111" s="153">
        <f>SUM(AQ106:AQ110)</f>
        <v>4923038917.1999998</v>
      </c>
      <c r="AR111" s="101"/>
      <c r="AS111" s="124" t="e">
        <f>(#REF!/AQ111)-1</f>
        <v>#REF!</v>
      </c>
      <c r="AT111" s="124" t="e">
        <f>(#REF!/AR111)-1</f>
        <v>#REF!</v>
      </c>
    </row>
    <row r="112" spans="1:46">
      <c r="A112" s="204" t="s">
        <v>57</v>
      </c>
      <c r="B112" s="185">
        <f>SUM(B107:B111)</f>
        <v>4321685399.6999989</v>
      </c>
      <c r="C112" s="176"/>
      <c r="D112" s="185">
        <f>SUM(D107:D111)</f>
        <v>4297890060.4499998</v>
      </c>
      <c r="E112" s="176"/>
      <c r="F112" s="118">
        <f>((D112-B112)/B112)</f>
        <v>-5.5060322650165288E-3</v>
      </c>
      <c r="G112" s="118"/>
      <c r="H112" s="185">
        <f>SUM(H107:H111)</f>
        <v>4349441924.0699997</v>
      </c>
      <c r="I112" s="176"/>
      <c r="J112" s="118">
        <f>((H112-D112)/D112)</f>
        <v>1.199469109142412E-2</v>
      </c>
      <c r="K112" s="118"/>
      <c r="L112" s="185">
        <f>SUM(L107:L111)</f>
        <v>4443201309.1900005</v>
      </c>
      <c r="M112" s="176"/>
      <c r="N112" s="118">
        <f>((L112-H112)/H112)</f>
        <v>2.1556647210561049E-2</v>
      </c>
      <c r="O112" s="118"/>
      <c r="P112" s="185">
        <f>SUM(P107:P111)</f>
        <v>4467811353.3200006</v>
      </c>
      <c r="Q112" s="176"/>
      <c r="R112" s="118">
        <f>((P112-L112)/L112)</f>
        <v>5.5388091642614651E-3</v>
      </c>
      <c r="S112" s="118"/>
      <c r="T112" s="185">
        <f>SUM(T107:T111)</f>
        <v>4586548579.4299994</v>
      </c>
      <c r="U112" s="176"/>
      <c r="V112" s="118">
        <f>((T112-P112)/P112)</f>
        <v>2.6576150316142123E-2</v>
      </c>
      <c r="W112" s="118"/>
      <c r="X112" s="185">
        <f>SUM(X107:X111)</f>
        <v>4609218206.0599995</v>
      </c>
      <c r="Y112" s="176"/>
      <c r="Z112" s="118">
        <f>((X112-T112)/T112)</f>
        <v>4.9426330578226253E-3</v>
      </c>
      <c r="AA112" s="118"/>
      <c r="AB112" s="185">
        <f>SUM(AB107:AB111)</f>
        <v>4639159997.8800001</v>
      </c>
      <c r="AC112" s="176"/>
      <c r="AD112" s="118">
        <f>((AB112-X112)/X112)</f>
        <v>6.4960673332051157E-3</v>
      </c>
      <c r="AE112" s="118"/>
      <c r="AF112" s="185">
        <f>SUM(AF107:AF111)</f>
        <v>4613116917.0100002</v>
      </c>
      <c r="AG112" s="176"/>
      <c r="AH112" s="118">
        <f>((AF112-AB112)/AB112)</f>
        <v>-5.6137492308739158E-3</v>
      </c>
      <c r="AI112" s="118"/>
      <c r="AJ112" s="119">
        <f t="shared" si="70"/>
        <v>8.2481520846907561E-3</v>
      </c>
      <c r="AK112" s="119"/>
      <c r="AL112" s="120">
        <f t="shared" si="72"/>
        <v>7.3344560267089604E-2</v>
      </c>
      <c r="AM112" s="120"/>
      <c r="AN112" s="121">
        <f t="shared" si="74"/>
        <v>1.1524723780380129E-2</v>
      </c>
      <c r="AO112" s="207"/>
      <c r="AP112" s="125"/>
      <c r="AQ112" s="100">
        <f>SUM(AQ18,AQ43,AQ54,AQ76,AQ81,AQ104,AQ111)</f>
        <v>244396494528.38519</v>
      </c>
      <c r="AR112" s="101"/>
      <c r="AS112" s="124" t="e">
        <f>(#REF!/AQ112)-1</f>
        <v>#REF!</v>
      </c>
      <c r="AT112" s="124" t="e">
        <f>(#REF!/AR112)-1</f>
        <v>#REF!</v>
      </c>
    </row>
    <row r="113" spans="1:46" ht="15" customHeight="1">
      <c r="A113" s="204" t="s">
        <v>43</v>
      </c>
      <c r="B113" s="74">
        <f>SUM(B18,B43,B54,B77,B82,B105,B112)</f>
        <v>1210571025225.8416</v>
      </c>
      <c r="C113" s="99"/>
      <c r="D113" s="74">
        <f>SUM(D18,D43,D54,D77,D82,D105,D112)</f>
        <v>1216923673606.502</v>
      </c>
      <c r="E113" s="99"/>
      <c r="F113" s="118">
        <f>((D113-B113)/B113)</f>
        <v>5.2476461506876593E-3</v>
      </c>
      <c r="G113" s="118"/>
      <c r="H113" s="74">
        <f>SUM(H18,H43,H54,H77,H82,H105,H112)</f>
        <v>1224354877427.7917</v>
      </c>
      <c r="I113" s="99"/>
      <c r="J113" s="118">
        <f>((H113-D113)/D113)</f>
        <v>6.1065488185191715E-3</v>
      </c>
      <c r="K113" s="118"/>
      <c r="L113" s="74">
        <f>SUM(L18,L43,L54,L77,L82,L105,L112)</f>
        <v>1238966993885.2114</v>
      </c>
      <c r="M113" s="99"/>
      <c r="N113" s="118">
        <f>((L113-H113)/H113)</f>
        <v>1.1934543429203965E-2</v>
      </c>
      <c r="O113" s="118"/>
      <c r="P113" s="74">
        <f>SUM(P18,P43,P54,P77,P82,P105,P112)</f>
        <v>1247076803177.3821</v>
      </c>
      <c r="Q113" s="99"/>
      <c r="R113" s="118">
        <f>((P113-L113)/L113)</f>
        <v>6.5456217414957361E-3</v>
      </c>
      <c r="S113" s="118"/>
      <c r="T113" s="74">
        <f>SUM(T18,T43,T54,T77,T82,T105,T112)</f>
        <v>1249124071937.3816</v>
      </c>
      <c r="U113" s="99"/>
      <c r="V113" s="118">
        <f>((T113-P113)/P113)</f>
        <v>1.6416541104632444E-3</v>
      </c>
      <c r="W113" s="118"/>
      <c r="X113" s="74">
        <f>SUM(X18,X43,X54,X77,X82,X105,X112)</f>
        <v>1256549455831.3418</v>
      </c>
      <c r="Y113" s="99"/>
      <c r="Z113" s="118">
        <f>((X113-T113)/T113)</f>
        <v>5.944472659504106E-3</v>
      </c>
      <c r="AA113" s="118"/>
      <c r="AB113" s="74">
        <f>SUM(AB18,AB43,AB54,AB77,AB82,AB105,AB112)</f>
        <v>1260256611329.1316</v>
      </c>
      <c r="AC113" s="99"/>
      <c r="AD113" s="118">
        <f>((AB113-X113)/X113)</f>
        <v>2.9502662872406523E-3</v>
      </c>
      <c r="AE113" s="118"/>
      <c r="AF113" s="74">
        <f>SUM(AF18,AF43,AF54,AF77,AF82,AF105,AF112)</f>
        <v>1258149626284.532</v>
      </c>
      <c r="AG113" s="99"/>
      <c r="AH113" s="118">
        <f>((AF113-AB113)/AB113)</f>
        <v>-1.6718698602005144E-3</v>
      </c>
      <c r="AI113" s="118"/>
      <c r="AJ113" s="119">
        <f t="shared" si="70"/>
        <v>4.8373604171142517E-3</v>
      </c>
      <c r="AK113" s="119"/>
      <c r="AL113" s="120">
        <f t="shared" si="72"/>
        <v>3.3877188497658098E-2</v>
      </c>
      <c r="AM113" s="120"/>
      <c r="AN113" s="121">
        <f t="shared" si="74"/>
        <v>4.0077919894454216E-3</v>
      </c>
      <c r="AO113" s="207"/>
      <c r="AP113" s="125"/>
      <c r="AQ113" s="154"/>
      <c r="AR113" s="155"/>
      <c r="AS113" s="124" t="e">
        <f>(#REF!/AQ113)-1</f>
        <v>#REF!</v>
      </c>
      <c r="AT113" s="124" t="e">
        <f>(#REF!/AR113)-1</f>
        <v>#REF!</v>
      </c>
    </row>
    <row r="114" spans="1:46" ht="17.25" customHeight="1" thickBot="1">
      <c r="A114" s="203"/>
      <c r="B114" s="281"/>
      <c r="C114" s="281"/>
      <c r="D114" s="281"/>
      <c r="E114" s="281"/>
      <c r="F114" s="118"/>
      <c r="G114" s="118"/>
      <c r="H114" s="281"/>
      <c r="I114" s="281"/>
      <c r="J114" s="118"/>
      <c r="K114" s="118"/>
      <c r="L114" s="281"/>
      <c r="M114" s="281"/>
      <c r="N114" s="118"/>
      <c r="O114" s="118"/>
      <c r="P114" s="281"/>
      <c r="Q114" s="281"/>
      <c r="R114" s="118"/>
      <c r="S114" s="118"/>
      <c r="T114" s="281"/>
      <c r="U114" s="281"/>
      <c r="V114" s="118"/>
      <c r="W114" s="118"/>
      <c r="X114" s="281"/>
      <c r="Y114" s="281"/>
      <c r="Z114" s="118"/>
      <c r="AA114" s="118"/>
      <c r="AB114" s="281"/>
      <c r="AC114" s="281"/>
      <c r="AD114" s="118"/>
      <c r="AE114" s="118"/>
      <c r="AF114" s="281"/>
      <c r="AG114" s="281"/>
      <c r="AH114" s="118"/>
      <c r="AI114" s="118"/>
      <c r="AJ114" s="119"/>
      <c r="AK114" s="119"/>
      <c r="AL114" s="120"/>
      <c r="AM114" s="120"/>
      <c r="AN114" s="121"/>
      <c r="AO114" s="207"/>
      <c r="AP114" s="125"/>
      <c r="AQ114" s="430" t="s">
        <v>111</v>
      </c>
      <c r="AR114" s="430"/>
      <c r="AS114" s="124" t="e">
        <f>(#REF!/AQ114)-1</f>
        <v>#REF!</v>
      </c>
      <c r="AT114" s="124" t="e">
        <f>(#REF!/AR114)-1</f>
        <v>#REF!</v>
      </c>
    </row>
    <row r="115" spans="1:46" ht="29.25" customHeight="1">
      <c r="A115" s="206" t="s">
        <v>64</v>
      </c>
      <c r="B115" s="425" t="s">
        <v>189</v>
      </c>
      <c r="C115" s="426"/>
      <c r="D115" s="425" t="s">
        <v>190</v>
      </c>
      <c r="E115" s="426"/>
      <c r="F115" s="425" t="s">
        <v>85</v>
      </c>
      <c r="G115" s="426"/>
      <c r="H115" s="425" t="s">
        <v>191</v>
      </c>
      <c r="I115" s="426"/>
      <c r="J115" s="425" t="s">
        <v>85</v>
      </c>
      <c r="K115" s="426"/>
      <c r="L115" s="425" t="s">
        <v>193</v>
      </c>
      <c r="M115" s="426"/>
      <c r="N115" s="425" t="s">
        <v>85</v>
      </c>
      <c r="O115" s="426"/>
      <c r="P115" s="425" t="s">
        <v>195</v>
      </c>
      <c r="Q115" s="426"/>
      <c r="R115" s="425" t="s">
        <v>85</v>
      </c>
      <c r="S115" s="426"/>
      <c r="T115" s="432" t="s">
        <v>196</v>
      </c>
      <c r="U115" s="433"/>
      <c r="V115" s="425" t="s">
        <v>85</v>
      </c>
      <c r="W115" s="426"/>
      <c r="X115" s="425" t="s">
        <v>197</v>
      </c>
      <c r="Y115" s="426"/>
      <c r="Z115" s="425" t="s">
        <v>85</v>
      </c>
      <c r="AA115" s="426"/>
      <c r="AB115" s="432" t="s">
        <v>198</v>
      </c>
      <c r="AC115" s="433"/>
      <c r="AD115" s="425" t="s">
        <v>85</v>
      </c>
      <c r="AE115" s="426"/>
      <c r="AF115" s="425" t="s">
        <v>201</v>
      </c>
      <c r="AG115" s="426"/>
      <c r="AH115" s="425" t="s">
        <v>85</v>
      </c>
      <c r="AI115" s="426"/>
      <c r="AJ115" s="429" t="s">
        <v>105</v>
      </c>
      <c r="AK115" s="429"/>
      <c r="AL115" s="429" t="s">
        <v>106</v>
      </c>
      <c r="AM115" s="429"/>
      <c r="AN115" s="429" t="s">
        <v>95</v>
      </c>
      <c r="AO115" s="431"/>
      <c r="AP115" s="125"/>
      <c r="AQ115" s="156" t="s">
        <v>98</v>
      </c>
      <c r="AR115" s="157" t="s">
        <v>99</v>
      </c>
      <c r="AS115" s="124" t="e">
        <f>(#REF!/AQ115)-1</f>
        <v>#REF!</v>
      </c>
      <c r="AT115" s="124" t="e">
        <f>(#REF!/AR115)-1</f>
        <v>#REF!</v>
      </c>
    </row>
    <row r="116" spans="1:46" ht="25.5" customHeight="1">
      <c r="A116" s="206"/>
      <c r="B116" s="210" t="s">
        <v>98</v>
      </c>
      <c r="C116" s="211" t="s">
        <v>99</v>
      </c>
      <c r="D116" s="210" t="s">
        <v>98</v>
      </c>
      <c r="E116" s="211" t="s">
        <v>99</v>
      </c>
      <c r="F116" s="359" t="s">
        <v>97</v>
      </c>
      <c r="G116" s="359" t="s">
        <v>5</v>
      </c>
      <c r="H116" s="210" t="s">
        <v>98</v>
      </c>
      <c r="I116" s="211" t="s">
        <v>99</v>
      </c>
      <c r="J116" s="361" t="s">
        <v>97</v>
      </c>
      <c r="K116" s="361" t="s">
        <v>5</v>
      </c>
      <c r="L116" s="210" t="s">
        <v>98</v>
      </c>
      <c r="M116" s="211" t="s">
        <v>99</v>
      </c>
      <c r="N116" s="362" t="s">
        <v>97</v>
      </c>
      <c r="O116" s="362" t="s">
        <v>5</v>
      </c>
      <c r="P116" s="210" t="s">
        <v>98</v>
      </c>
      <c r="Q116" s="211" t="s">
        <v>99</v>
      </c>
      <c r="R116" s="367" t="s">
        <v>97</v>
      </c>
      <c r="S116" s="367" t="s">
        <v>5</v>
      </c>
      <c r="T116" s="371" t="s">
        <v>98</v>
      </c>
      <c r="U116" s="372" t="s">
        <v>99</v>
      </c>
      <c r="V116" s="370" t="s">
        <v>97</v>
      </c>
      <c r="W116" s="370" t="s">
        <v>5</v>
      </c>
      <c r="X116" s="210" t="s">
        <v>98</v>
      </c>
      <c r="Y116" s="211" t="s">
        <v>99</v>
      </c>
      <c r="Z116" s="374" t="s">
        <v>97</v>
      </c>
      <c r="AA116" s="374" t="s">
        <v>5</v>
      </c>
      <c r="AB116" s="371" t="s">
        <v>98</v>
      </c>
      <c r="AC116" s="372" t="s">
        <v>99</v>
      </c>
      <c r="AD116" s="378" t="s">
        <v>97</v>
      </c>
      <c r="AE116" s="378" t="s">
        <v>5</v>
      </c>
      <c r="AF116" s="210" t="s">
        <v>98</v>
      </c>
      <c r="AG116" s="211" t="s">
        <v>99</v>
      </c>
      <c r="AH116" s="385" t="s">
        <v>97</v>
      </c>
      <c r="AI116" s="385" t="s">
        <v>5</v>
      </c>
      <c r="AJ116" s="256" t="s">
        <v>104</v>
      </c>
      <c r="AK116" s="256" t="s">
        <v>104</v>
      </c>
      <c r="AL116" s="256" t="s">
        <v>104</v>
      </c>
      <c r="AM116" s="256" t="s">
        <v>104</v>
      </c>
      <c r="AN116" s="256" t="s">
        <v>104</v>
      </c>
      <c r="AO116" s="257" t="s">
        <v>104</v>
      </c>
      <c r="AP116" s="125"/>
      <c r="AQ116" s="150">
        <v>1901056000</v>
      </c>
      <c r="AR116" s="142">
        <v>12.64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45</v>
      </c>
      <c r="B117" s="183">
        <v>1593437000</v>
      </c>
      <c r="C117" s="182">
        <v>10.63</v>
      </c>
      <c r="D117" s="183">
        <v>1578447000</v>
      </c>
      <c r="E117" s="182">
        <v>10.53</v>
      </c>
      <c r="F117" s="118">
        <f t="shared" ref="F117:F126" si="132">((D117-B117)/B117)</f>
        <v>-9.4073377234242701E-3</v>
      </c>
      <c r="G117" s="118">
        <f t="shared" ref="G117:G126" si="133">((E117-C117)/C117)</f>
        <v>-9.4073377234244037E-3</v>
      </c>
      <c r="H117" s="183">
        <v>1606928000</v>
      </c>
      <c r="I117" s="182">
        <v>10.72</v>
      </c>
      <c r="J117" s="118">
        <f t="shared" ref="J117:J126" si="134">((H117-D117)/D117)</f>
        <v>1.8043684710351376E-2</v>
      </c>
      <c r="K117" s="118">
        <f t="shared" ref="K117:K126" si="135">((I117-E117)/E117)</f>
        <v>1.8043684710351501E-2</v>
      </c>
      <c r="L117" s="183">
        <v>1672884000</v>
      </c>
      <c r="M117" s="182">
        <v>11.16</v>
      </c>
      <c r="N117" s="118">
        <f t="shared" ref="N117:N126" si="136">((L117-H117)/H117)</f>
        <v>4.1044776119402986E-2</v>
      </c>
      <c r="O117" s="118">
        <f t="shared" ref="O117:O126" si="137">((M117-I117)/I117)</f>
        <v>4.1044776119402937E-2</v>
      </c>
      <c r="P117" s="183">
        <v>1668387000</v>
      </c>
      <c r="Q117" s="182">
        <v>11.13</v>
      </c>
      <c r="R117" s="118">
        <f t="shared" ref="R117:R126" si="138">((P117-L117)/L117)</f>
        <v>-2.6881720430107529E-3</v>
      </c>
      <c r="S117" s="118">
        <f t="shared" ref="S117:S126" si="139">((Q117-M117)/M117)</f>
        <v>-2.6881720430106952E-3</v>
      </c>
      <c r="T117" s="183">
        <v>1762824000</v>
      </c>
      <c r="U117" s="182">
        <v>11.76</v>
      </c>
      <c r="V117" s="118">
        <f t="shared" ref="V117:V126" si="140">((T117-P117)/P117)</f>
        <v>5.6603773584905662E-2</v>
      </c>
      <c r="W117" s="118">
        <f t="shared" ref="W117:W126" si="141">((U117-Q117)/Q117)</f>
        <v>5.6603773584905565E-2</v>
      </c>
      <c r="X117" s="183">
        <v>1764323000</v>
      </c>
      <c r="Y117" s="182">
        <v>11.77</v>
      </c>
      <c r="Z117" s="118">
        <f t="shared" ref="Z117:Z126" si="142">((X117-T117)/T117)</f>
        <v>8.5034013605442174E-4</v>
      </c>
      <c r="AA117" s="118">
        <f t="shared" ref="AA117:AA126" si="143">((Y117-U117)/U117)</f>
        <v>8.5034013605440363E-4</v>
      </c>
      <c r="AB117" s="183">
        <v>1765822000</v>
      </c>
      <c r="AC117" s="182">
        <v>11.78</v>
      </c>
      <c r="AD117" s="118">
        <f t="shared" ref="AD117:AD126" si="144">((AB117-X117)/X117)</f>
        <v>8.4961767204757861E-4</v>
      </c>
      <c r="AE117" s="118">
        <f t="shared" ref="AE117:AE126" si="145">((AC117-Y117)/Y117)</f>
        <v>8.496176720475605E-4</v>
      </c>
      <c r="AF117" s="183">
        <v>1771818000</v>
      </c>
      <c r="AG117" s="182">
        <v>11.82</v>
      </c>
      <c r="AH117" s="118">
        <f t="shared" ref="AH117:AH126" si="146">((AF117-AB117)/AB117)</f>
        <v>3.3955857385398981E-3</v>
      </c>
      <c r="AI117" s="118">
        <f t="shared" ref="AI117:AI126" si="147">((AG117-AC117)/AC117)</f>
        <v>3.3955857385399766E-3</v>
      </c>
      <c r="AJ117" s="119">
        <f t="shared" ref="AJ117" si="148">AVERAGE(F117,J117,N117,R117,V117,Z117,AD117,AH117)</f>
        <v>1.3586533524358364E-2</v>
      </c>
      <c r="AK117" s="119">
        <f t="shared" ref="AK117" si="149">AVERAGE(G117,K117,O117,S117,W117,AA117,AE117,AI117)</f>
        <v>1.3586533524358357E-2</v>
      </c>
      <c r="AL117" s="120">
        <f t="shared" ref="AL117" si="150">((AF117-D117)/D117)</f>
        <v>0.12250712250712251</v>
      </c>
      <c r="AM117" s="120">
        <f t="shared" ref="AM117" si="151">((AG117-E117)/E117)</f>
        <v>0.1225071225071226</v>
      </c>
      <c r="AN117" s="121">
        <f t="shared" ref="AN117" si="152">STDEV(F117,J117,N117,R117,V117,Z117,AD117,AH117)</f>
        <v>2.3440451744855935E-2</v>
      </c>
      <c r="AO117" s="207">
        <f t="shared" ref="AO117" si="153">STDEV(G117,K117,O117,S117,W117,AA117,AE117,AI117)</f>
        <v>2.3440451744855918E-2</v>
      </c>
      <c r="AP117" s="125"/>
      <c r="AQ117" s="150">
        <v>106884243.56</v>
      </c>
      <c r="AR117" s="142">
        <v>2.92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81</v>
      </c>
      <c r="B118" s="183">
        <v>236015614.61000001</v>
      </c>
      <c r="C118" s="182">
        <v>2.77</v>
      </c>
      <c r="D118" s="183">
        <v>236015614.61000001</v>
      </c>
      <c r="E118" s="182">
        <v>2.77</v>
      </c>
      <c r="F118" s="118">
        <f t="shared" si="132"/>
        <v>0</v>
      </c>
      <c r="G118" s="118">
        <f t="shared" si="133"/>
        <v>0</v>
      </c>
      <c r="H118" s="183">
        <v>231755404.96000001</v>
      </c>
      <c r="I118" s="182">
        <v>2.72</v>
      </c>
      <c r="J118" s="118">
        <f t="shared" si="134"/>
        <v>-1.8050541516245511E-2</v>
      </c>
      <c r="K118" s="118">
        <f t="shared" si="135"/>
        <v>-1.8050541516245425E-2</v>
      </c>
      <c r="L118" s="183">
        <v>247092159.69999999</v>
      </c>
      <c r="M118" s="182">
        <v>2.9</v>
      </c>
      <c r="N118" s="118">
        <f t="shared" si="136"/>
        <v>6.6176470588235198E-2</v>
      </c>
      <c r="O118" s="118">
        <f t="shared" si="137"/>
        <v>6.6176470588235184E-2</v>
      </c>
      <c r="P118" s="183">
        <v>230903363.03</v>
      </c>
      <c r="Q118" s="182">
        <v>2.71</v>
      </c>
      <c r="R118" s="118">
        <f t="shared" si="138"/>
        <v>-6.5517241379310295E-2</v>
      </c>
      <c r="S118" s="118">
        <f t="shared" si="139"/>
        <v>-6.5517241379310323E-2</v>
      </c>
      <c r="T118" s="183">
        <v>253908495.13999999</v>
      </c>
      <c r="U118" s="182">
        <v>2.98</v>
      </c>
      <c r="V118" s="118">
        <f t="shared" si="140"/>
        <v>9.9630996309963027E-2</v>
      </c>
      <c r="W118" s="118">
        <f t="shared" si="141"/>
        <v>9.963099630996311E-2</v>
      </c>
      <c r="X118" s="183">
        <v>262428914.44</v>
      </c>
      <c r="Y118" s="182">
        <v>3.08</v>
      </c>
      <c r="Z118" s="118">
        <f t="shared" si="142"/>
        <v>3.3557046979865821E-2</v>
      </c>
      <c r="AA118" s="118">
        <f t="shared" si="143"/>
        <v>3.35570469798658E-2</v>
      </c>
      <c r="AB118" s="183">
        <v>262428914.44</v>
      </c>
      <c r="AC118" s="182">
        <v>3.08</v>
      </c>
      <c r="AD118" s="118">
        <f t="shared" si="144"/>
        <v>0</v>
      </c>
      <c r="AE118" s="118">
        <f t="shared" si="145"/>
        <v>0</v>
      </c>
      <c r="AF118" s="183">
        <v>255612579</v>
      </c>
      <c r="AG118" s="182">
        <v>3</v>
      </c>
      <c r="AH118" s="118">
        <f t="shared" si="146"/>
        <v>-2.5974025974025965E-2</v>
      </c>
      <c r="AI118" s="118">
        <f t="shared" si="147"/>
        <v>-2.5974025974025997E-2</v>
      </c>
      <c r="AJ118" s="119">
        <f t="shared" ref="AJ118:AJ128" si="154">AVERAGE(F118,J118,N118,R118,V118,Z118,AD118,AH118)</f>
        <v>1.1227838126060284E-2</v>
      </c>
      <c r="AK118" s="119">
        <f t="shared" ref="AK118:AK126" si="155">AVERAGE(G118,K118,O118,S118,W118,AA118,AE118,AI118)</f>
        <v>1.1227838126060293E-2</v>
      </c>
      <c r="AL118" s="120">
        <f t="shared" ref="AL118:AL128" si="156">((AF118-D118)/D118)</f>
        <v>8.3032490974729173E-2</v>
      </c>
      <c r="AM118" s="120">
        <f t="shared" ref="AM118:AM126" si="157">((AG118-E118)/E118)</f>
        <v>8.3032490974729228E-2</v>
      </c>
      <c r="AN118" s="121">
        <f t="shared" ref="AN118:AN128" si="158">STDEV(F118,J118,N118,R118,V118,Z118,AD118,AH118)</f>
        <v>5.3071652761208642E-2</v>
      </c>
      <c r="AO118" s="207">
        <f t="shared" ref="AO118:AO126" si="159">STDEV(G118,K118,O118,S118,W118,AA118,AE118,AI118)</f>
        <v>5.3071652761208649E-2</v>
      </c>
      <c r="AP118" s="125"/>
      <c r="AQ118" s="150">
        <v>84059843.040000007</v>
      </c>
      <c r="AR118" s="142">
        <v>7.19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70</v>
      </c>
      <c r="B119" s="183">
        <v>93222814.079999998</v>
      </c>
      <c r="C119" s="182">
        <v>3.63</v>
      </c>
      <c r="D119" s="183">
        <v>96561372.159999996</v>
      </c>
      <c r="E119" s="182">
        <v>3.76</v>
      </c>
      <c r="F119" s="118">
        <f t="shared" si="132"/>
        <v>3.581267217630852E-2</v>
      </c>
      <c r="G119" s="118">
        <f t="shared" si="133"/>
        <v>3.5812672176308513E-2</v>
      </c>
      <c r="H119" s="183">
        <v>95277311.359999999</v>
      </c>
      <c r="I119" s="182">
        <v>3.71</v>
      </c>
      <c r="J119" s="118">
        <f t="shared" si="134"/>
        <v>-1.3297872340425501E-2</v>
      </c>
      <c r="K119" s="118">
        <f t="shared" si="135"/>
        <v>-1.3297872340425485E-2</v>
      </c>
      <c r="L119" s="183">
        <v>103238488.31999999</v>
      </c>
      <c r="M119" s="182">
        <v>4.0199999999999996</v>
      </c>
      <c r="N119" s="118">
        <f t="shared" si="136"/>
        <v>8.3557951482479714E-2</v>
      </c>
      <c r="O119" s="118">
        <f t="shared" si="137"/>
        <v>8.3557951482479687E-2</v>
      </c>
      <c r="P119" s="183">
        <v>105806609.92</v>
      </c>
      <c r="Q119" s="182">
        <v>4.12</v>
      </c>
      <c r="R119" s="118">
        <f t="shared" si="138"/>
        <v>2.4875621890547352E-2</v>
      </c>
      <c r="S119" s="118">
        <f t="shared" si="139"/>
        <v>2.48756218905474E-2</v>
      </c>
      <c r="T119" s="183">
        <v>106063422.08</v>
      </c>
      <c r="U119" s="182">
        <v>4.13</v>
      </c>
      <c r="V119" s="118">
        <f t="shared" si="140"/>
        <v>2.4271844660193834E-3</v>
      </c>
      <c r="W119" s="118">
        <f t="shared" si="141"/>
        <v>2.4271844660193657E-3</v>
      </c>
      <c r="X119" s="183">
        <v>110942853.12</v>
      </c>
      <c r="Y119" s="182">
        <v>4.32</v>
      </c>
      <c r="Z119" s="118">
        <f t="shared" si="142"/>
        <v>4.600484261501217E-2</v>
      </c>
      <c r="AA119" s="118">
        <f t="shared" si="143"/>
        <v>4.6004842615012205E-2</v>
      </c>
      <c r="AB119" s="183">
        <v>110942853.12</v>
      </c>
      <c r="AC119" s="182">
        <v>4.32</v>
      </c>
      <c r="AD119" s="118">
        <f t="shared" si="144"/>
        <v>0</v>
      </c>
      <c r="AE119" s="118">
        <f t="shared" si="145"/>
        <v>0</v>
      </c>
      <c r="AF119" s="183">
        <v>109145168</v>
      </c>
      <c r="AG119" s="182">
        <v>4.25</v>
      </c>
      <c r="AH119" s="118">
        <f t="shared" si="146"/>
        <v>-1.6203703703703744E-2</v>
      </c>
      <c r="AI119" s="118">
        <f t="shared" si="147"/>
        <v>-1.6203703703703769E-2</v>
      </c>
      <c r="AJ119" s="119">
        <f t="shared" si="154"/>
        <v>2.0397087073279738E-2</v>
      </c>
      <c r="AK119" s="119">
        <f t="shared" si="155"/>
        <v>2.0397087073279738E-2</v>
      </c>
      <c r="AL119" s="120">
        <f t="shared" si="156"/>
        <v>0.13031914893617025</v>
      </c>
      <c r="AM119" s="120">
        <f t="shared" si="157"/>
        <v>0.13031914893617028</v>
      </c>
      <c r="AN119" s="121">
        <f t="shared" si="158"/>
        <v>3.4051801318331403E-2</v>
      </c>
      <c r="AO119" s="207">
        <f t="shared" si="159"/>
        <v>3.4051801318331403E-2</v>
      </c>
      <c r="AP119" s="125"/>
      <c r="AQ119" s="150">
        <v>82672021.189999998</v>
      </c>
      <c r="AR119" s="142">
        <v>18.53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71</v>
      </c>
      <c r="B120" s="183">
        <v>106317882.3</v>
      </c>
      <c r="C120" s="182">
        <v>10.1</v>
      </c>
      <c r="D120" s="183">
        <v>107054738.91</v>
      </c>
      <c r="E120" s="182">
        <v>10.17</v>
      </c>
      <c r="F120" s="118">
        <f t="shared" si="132"/>
        <v>6.9306930693069256E-3</v>
      </c>
      <c r="G120" s="118">
        <f t="shared" si="133"/>
        <v>6.9306930693069594E-3</v>
      </c>
      <c r="H120" s="183">
        <v>106002086.61</v>
      </c>
      <c r="I120" s="182">
        <v>10.07</v>
      </c>
      <c r="J120" s="118">
        <f t="shared" si="134"/>
        <v>-9.8328416912487442E-3</v>
      </c>
      <c r="K120" s="118">
        <f t="shared" si="135"/>
        <v>-9.8328416912487355E-3</v>
      </c>
      <c r="L120" s="183">
        <v>108949513.05</v>
      </c>
      <c r="M120" s="182">
        <v>10.35</v>
      </c>
      <c r="N120" s="118">
        <f t="shared" si="136"/>
        <v>2.7805362462760653E-2</v>
      </c>
      <c r="O120" s="118">
        <f t="shared" si="137"/>
        <v>2.7805362462760611E-2</v>
      </c>
      <c r="P120" s="183">
        <v>107370534.59999999</v>
      </c>
      <c r="Q120" s="182">
        <v>10.199999999999999</v>
      </c>
      <c r="R120" s="118">
        <f t="shared" si="138"/>
        <v>-1.4492753623188434E-2</v>
      </c>
      <c r="S120" s="118">
        <f t="shared" si="139"/>
        <v>-1.4492753623188441E-2</v>
      </c>
      <c r="T120" s="183">
        <v>118107588.06</v>
      </c>
      <c r="U120" s="182">
        <v>11.22</v>
      </c>
      <c r="V120" s="118">
        <f t="shared" si="140"/>
        <v>0.10000000000000009</v>
      </c>
      <c r="W120" s="118">
        <f t="shared" si="141"/>
        <v>0.10000000000000014</v>
      </c>
      <c r="X120" s="183">
        <v>118107588.06</v>
      </c>
      <c r="Y120" s="182">
        <v>11.22</v>
      </c>
      <c r="Z120" s="118">
        <f t="shared" si="142"/>
        <v>0</v>
      </c>
      <c r="AA120" s="118">
        <f t="shared" si="143"/>
        <v>0</v>
      </c>
      <c r="AB120" s="183">
        <v>127370928.3</v>
      </c>
      <c r="AC120" s="182">
        <v>12.1</v>
      </c>
      <c r="AD120" s="118">
        <f t="shared" si="144"/>
        <v>7.8431372549019565E-2</v>
      </c>
      <c r="AE120" s="118">
        <f t="shared" si="145"/>
        <v>7.843137254901951E-2</v>
      </c>
      <c r="AF120" s="183">
        <v>125686684.62</v>
      </c>
      <c r="AG120" s="182">
        <v>11.94</v>
      </c>
      <c r="AH120" s="118">
        <f t="shared" si="146"/>
        <v>-1.3223140495867708E-2</v>
      </c>
      <c r="AI120" s="118">
        <f t="shared" si="147"/>
        <v>-1.322314049586778E-2</v>
      </c>
      <c r="AJ120" s="119">
        <f t="shared" si="154"/>
        <v>2.1952336533847795E-2</v>
      </c>
      <c r="AK120" s="119">
        <f t="shared" si="155"/>
        <v>2.1952336533847785E-2</v>
      </c>
      <c r="AL120" s="120">
        <f t="shared" si="156"/>
        <v>0.17404129793510334</v>
      </c>
      <c r="AM120" s="120">
        <f t="shared" si="157"/>
        <v>0.1740412979351032</v>
      </c>
      <c r="AN120" s="121">
        <f t="shared" si="158"/>
        <v>4.4076213833942786E-2</v>
      </c>
      <c r="AO120" s="207">
        <f t="shared" si="159"/>
        <v>4.4076213833942793E-2</v>
      </c>
      <c r="AP120" s="125"/>
      <c r="AQ120" s="150">
        <v>541500000</v>
      </c>
      <c r="AR120" s="142">
        <v>3610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119</v>
      </c>
      <c r="B121" s="183">
        <v>726813319.13999999</v>
      </c>
      <c r="C121" s="182">
        <v>206.46</v>
      </c>
      <c r="D121" s="183">
        <v>727411780.16999996</v>
      </c>
      <c r="E121" s="182">
        <v>206.63</v>
      </c>
      <c r="F121" s="118">
        <f t="shared" si="132"/>
        <v>8.2340404921046146E-4</v>
      </c>
      <c r="G121" s="118">
        <f t="shared" si="133"/>
        <v>8.2340404921044021E-4</v>
      </c>
      <c r="H121" s="183">
        <v>752547143.42999995</v>
      </c>
      <c r="I121" s="182">
        <v>213.77</v>
      </c>
      <c r="J121" s="118">
        <f t="shared" si="134"/>
        <v>3.4554517737017849E-2</v>
      </c>
      <c r="K121" s="118">
        <f t="shared" si="135"/>
        <v>3.4554517737017933E-2</v>
      </c>
      <c r="L121" s="183">
        <v>736881545.88</v>
      </c>
      <c r="M121" s="182">
        <v>209.32</v>
      </c>
      <c r="N121" s="118">
        <f t="shared" si="136"/>
        <v>-2.0816765682743075E-2</v>
      </c>
      <c r="O121" s="118">
        <f t="shared" si="137"/>
        <v>-2.0816765682743214E-2</v>
      </c>
      <c r="P121" s="183">
        <v>729031145.30999994</v>
      </c>
      <c r="Q121" s="182">
        <v>207.09</v>
      </c>
      <c r="R121" s="118">
        <f t="shared" si="138"/>
        <v>-1.0653544811771522E-2</v>
      </c>
      <c r="S121" s="118">
        <f t="shared" si="139"/>
        <v>-1.0653544811771403E-2</v>
      </c>
      <c r="T121" s="183">
        <v>713647176.48000002</v>
      </c>
      <c r="U121" s="182">
        <v>202.72</v>
      </c>
      <c r="V121" s="118">
        <f t="shared" si="140"/>
        <v>-2.110193635617354E-2</v>
      </c>
      <c r="W121" s="118">
        <f t="shared" si="141"/>
        <v>-2.1101936356173665E-2</v>
      </c>
      <c r="X121" s="183">
        <v>703402931.78999996</v>
      </c>
      <c r="Y121" s="182">
        <v>199.81</v>
      </c>
      <c r="Z121" s="118">
        <f t="shared" si="142"/>
        <v>-1.4354775059195029E-2</v>
      </c>
      <c r="AA121" s="118">
        <f t="shared" si="143"/>
        <v>-1.4354775059194932E-2</v>
      </c>
      <c r="AB121" s="183">
        <v>703402931.78999996</v>
      </c>
      <c r="AC121" s="182">
        <v>199.81</v>
      </c>
      <c r="AD121" s="118">
        <f t="shared" si="144"/>
        <v>0</v>
      </c>
      <c r="AE121" s="118">
        <f t="shared" si="145"/>
        <v>0</v>
      </c>
      <c r="AF121" s="183">
        <v>680520598.28999996</v>
      </c>
      <c r="AG121" s="182">
        <v>193.31</v>
      </c>
      <c r="AH121" s="118">
        <f t="shared" si="146"/>
        <v>-3.2530904359141188E-2</v>
      </c>
      <c r="AI121" s="118">
        <f t="shared" si="147"/>
        <v>-3.2530904359141181E-2</v>
      </c>
      <c r="AJ121" s="119">
        <f t="shared" si="154"/>
        <v>-8.0100005603495061E-3</v>
      </c>
      <c r="AK121" s="119">
        <f t="shared" si="155"/>
        <v>-8.0100005603495027E-3</v>
      </c>
      <c r="AL121" s="120">
        <f t="shared" si="156"/>
        <v>-6.4463049895949281E-2</v>
      </c>
      <c r="AM121" s="120">
        <f t="shared" si="157"/>
        <v>-6.4463049895949254E-2</v>
      </c>
      <c r="AN121" s="121">
        <f t="shared" si="158"/>
        <v>2.0486436601538777E-2</v>
      </c>
      <c r="AO121" s="207">
        <f t="shared" si="159"/>
        <v>2.0486436601538816E-2</v>
      </c>
      <c r="AP121" s="125"/>
      <c r="AQ121" s="150">
        <v>551092000</v>
      </c>
      <c r="AR121" s="142">
        <v>8.86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47</v>
      </c>
      <c r="B122" s="183">
        <v>1092000000</v>
      </c>
      <c r="C122" s="182">
        <v>7280</v>
      </c>
      <c r="D122" s="183">
        <v>1092000000</v>
      </c>
      <c r="E122" s="182">
        <v>7280</v>
      </c>
      <c r="F122" s="118">
        <f t="shared" si="132"/>
        <v>0</v>
      </c>
      <c r="G122" s="118">
        <f t="shared" si="133"/>
        <v>0</v>
      </c>
      <c r="H122" s="183">
        <v>1092000000</v>
      </c>
      <c r="I122" s="182">
        <v>7280</v>
      </c>
      <c r="J122" s="118">
        <f t="shared" si="134"/>
        <v>0</v>
      </c>
      <c r="K122" s="118">
        <f t="shared" si="135"/>
        <v>0</v>
      </c>
      <c r="L122" s="183">
        <v>1092000000</v>
      </c>
      <c r="M122" s="182">
        <v>7280</v>
      </c>
      <c r="N122" s="118">
        <f t="shared" si="136"/>
        <v>0</v>
      </c>
      <c r="O122" s="118">
        <f t="shared" si="137"/>
        <v>0</v>
      </c>
      <c r="P122" s="183">
        <v>1092000000</v>
      </c>
      <c r="Q122" s="182">
        <v>7280</v>
      </c>
      <c r="R122" s="118">
        <f t="shared" si="138"/>
        <v>0</v>
      </c>
      <c r="S122" s="118">
        <f t="shared" si="139"/>
        <v>0</v>
      </c>
      <c r="T122" s="183">
        <v>1050000000</v>
      </c>
      <c r="U122" s="182">
        <v>7000</v>
      </c>
      <c r="V122" s="118">
        <f t="shared" si="140"/>
        <v>-3.8461538461538464E-2</v>
      </c>
      <c r="W122" s="118">
        <f t="shared" si="141"/>
        <v>-3.8461538461538464E-2</v>
      </c>
      <c r="X122" s="183">
        <v>1126500000</v>
      </c>
      <c r="Y122" s="182">
        <v>7510</v>
      </c>
      <c r="Z122" s="118">
        <f t="shared" si="142"/>
        <v>7.2857142857142856E-2</v>
      </c>
      <c r="AA122" s="118">
        <f t="shared" si="143"/>
        <v>7.2857142857142856E-2</v>
      </c>
      <c r="AB122" s="183">
        <v>2747500000</v>
      </c>
      <c r="AC122" s="182">
        <v>7850</v>
      </c>
      <c r="AD122" s="118">
        <f t="shared" si="144"/>
        <v>1.4389702618730582</v>
      </c>
      <c r="AE122" s="118">
        <f t="shared" si="145"/>
        <v>4.5272969374167776E-2</v>
      </c>
      <c r="AF122" s="183">
        <v>7770000000</v>
      </c>
      <c r="AG122" s="182">
        <v>7400</v>
      </c>
      <c r="AH122" s="118">
        <f t="shared" si="146"/>
        <v>1.8280254777070064</v>
      </c>
      <c r="AI122" s="118">
        <f t="shared" si="147"/>
        <v>-5.7324840764331211E-2</v>
      </c>
      <c r="AJ122" s="119">
        <f t="shared" si="154"/>
        <v>0.41267391799695863</v>
      </c>
      <c r="AK122" s="119">
        <f t="shared" si="155"/>
        <v>2.7929666256801197E-3</v>
      </c>
      <c r="AL122" s="120">
        <f t="shared" si="156"/>
        <v>6.115384615384615</v>
      </c>
      <c r="AM122" s="120">
        <f t="shared" si="157"/>
        <v>1.6483516483516484E-2</v>
      </c>
      <c r="AN122" s="121">
        <f t="shared" si="158"/>
        <v>0.76126791924932669</v>
      </c>
      <c r="AO122" s="207">
        <f t="shared" si="159"/>
        <v>4.1508737514214113E-2</v>
      </c>
      <c r="AP122" s="125"/>
      <c r="AQ122" s="123">
        <v>913647681</v>
      </c>
      <c r="AR122" s="127">
        <v>81</v>
      </c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65</v>
      </c>
      <c r="B123" s="183">
        <v>348004000</v>
      </c>
      <c r="C123" s="182">
        <v>7.22</v>
      </c>
      <c r="D123" s="183">
        <v>363910000</v>
      </c>
      <c r="E123" s="182">
        <v>7.55</v>
      </c>
      <c r="F123" s="118">
        <f t="shared" si="132"/>
        <v>4.5706371191135735E-2</v>
      </c>
      <c r="G123" s="118">
        <f t="shared" si="133"/>
        <v>4.5706371191135749E-2</v>
      </c>
      <c r="H123" s="183">
        <v>363910000</v>
      </c>
      <c r="I123" s="182">
        <v>7.55</v>
      </c>
      <c r="J123" s="118">
        <f t="shared" si="134"/>
        <v>0</v>
      </c>
      <c r="K123" s="118">
        <f t="shared" si="135"/>
        <v>0</v>
      </c>
      <c r="L123" s="183">
        <v>363910000</v>
      </c>
      <c r="M123" s="182">
        <v>7.55</v>
      </c>
      <c r="N123" s="118">
        <f t="shared" si="136"/>
        <v>0</v>
      </c>
      <c r="O123" s="118">
        <f t="shared" si="137"/>
        <v>0</v>
      </c>
      <c r="P123" s="183">
        <v>363910000</v>
      </c>
      <c r="Q123" s="182">
        <v>7.55</v>
      </c>
      <c r="R123" s="118">
        <f t="shared" si="138"/>
        <v>0</v>
      </c>
      <c r="S123" s="118">
        <f t="shared" si="139"/>
        <v>0</v>
      </c>
      <c r="T123" s="183">
        <v>400060000</v>
      </c>
      <c r="U123" s="182">
        <v>8.3000000000000007</v>
      </c>
      <c r="V123" s="118">
        <f t="shared" si="140"/>
        <v>9.9337748344370855E-2</v>
      </c>
      <c r="W123" s="118">
        <f t="shared" si="141"/>
        <v>9.933774834437098E-2</v>
      </c>
      <c r="X123" s="183">
        <v>400060000</v>
      </c>
      <c r="Y123" s="182">
        <v>8.3000000000000007</v>
      </c>
      <c r="Z123" s="118">
        <f t="shared" si="142"/>
        <v>0</v>
      </c>
      <c r="AA123" s="118">
        <f t="shared" si="143"/>
        <v>0</v>
      </c>
      <c r="AB123" s="183">
        <v>400060000</v>
      </c>
      <c r="AC123" s="182">
        <v>8.3000000000000007</v>
      </c>
      <c r="AD123" s="118">
        <f t="shared" si="144"/>
        <v>0</v>
      </c>
      <c r="AE123" s="118">
        <f t="shared" si="145"/>
        <v>0</v>
      </c>
      <c r="AF123" s="183">
        <v>400060000</v>
      </c>
      <c r="AG123" s="182">
        <v>8.3000000000000007</v>
      </c>
      <c r="AH123" s="118">
        <f t="shared" si="146"/>
        <v>0</v>
      </c>
      <c r="AI123" s="118">
        <f t="shared" si="147"/>
        <v>0</v>
      </c>
      <c r="AJ123" s="119">
        <f t="shared" si="154"/>
        <v>1.8130514941938323E-2</v>
      </c>
      <c r="AK123" s="119">
        <f t="shared" si="155"/>
        <v>1.813051494193834E-2</v>
      </c>
      <c r="AL123" s="120">
        <f t="shared" si="156"/>
        <v>9.9337748344370855E-2</v>
      </c>
      <c r="AM123" s="120">
        <f t="shared" si="157"/>
        <v>9.933774834437098E-2</v>
      </c>
      <c r="AN123" s="121">
        <f t="shared" si="158"/>
        <v>3.6503103658872327E-2</v>
      </c>
      <c r="AO123" s="207">
        <f t="shared" si="159"/>
        <v>3.6503103658872368E-2</v>
      </c>
      <c r="AP123" s="125"/>
      <c r="AQ123" s="158">
        <f>SUM(AQ116:AQ122)</f>
        <v>4180911788.79</v>
      </c>
      <c r="AR123" s="159"/>
      <c r="AS123" s="124" t="e">
        <f>(#REF!/AQ123)-1</f>
        <v>#REF!</v>
      </c>
      <c r="AT123" s="124" t="e">
        <f>(#REF!/AR123)-1</f>
        <v>#REF!</v>
      </c>
    </row>
    <row r="124" spans="1:46">
      <c r="A124" s="203" t="s">
        <v>55</v>
      </c>
      <c r="B124" s="183">
        <v>350890355.98000002</v>
      </c>
      <c r="C124" s="181">
        <v>90</v>
      </c>
      <c r="D124" s="183">
        <v>343955252.56999999</v>
      </c>
      <c r="E124" s="181">
        <v>90</v>
      </c>
      <c r="F124" s="118">
        <f t="shared" si="132"/>
        <v>-1.9764303269695197E-2</v>
      </c>
      <c r="G124" s="118">
        <f t="shared" si="133"/>
        <v>0</v>
      </c>
      <c r="H124" s="183">
        <v>353290627.05000001</v>
      </c>
      <c r="I124" s="181">
        <v>90</v>
      </c>
      <c r="J124" s="118">
        <f t="shared" si="134"/>
        <v>2.7141247037941751E-2</v>
      </c>
      <c r="K124" s="118">
        <f t="shared" si="135"/>
        <v>0</v>
      </c>
      <c r="L124" s="183">
        <v>373266058.67000002</v>
      </c>
      <c r="M124" s="181">
        <v>90</v>
      </c>
      <c r="N124" s="118">
        <f t="shared" si="136"/>
        <v>5.654107437493084E-2</v>
      </c>
      <c r="O124" s="118">
        <f t="shared" si="137"/>
        <v>0</v>
      </c>
      <c r="P124" s="183">
        <v>372254974.44999999</v>
      </c>
      <c r="Q124" s="181">
        <v>90</v>
      </c>
      <c r="R124" s="118">
        <f t="shared" si="138"/>
        <v>-2.7087494201928387E-3</v>
      </c>
      <c r="S124" s="118">
        <f t="shared" si="139"/>
        <v>0</v>
      </c>
      <c r="T124" s="183">
        <v>391366284.11000001</v>
      </c>
      <c r="U124" s="181">
        <v>108</v>
      </c>
      <c r="V124" s="118">
        <f t="shared" si="140"/>
        <v>5.1339299597639068E-2</v>
      </c>
      <c r="W124" s="118">
        <f t="shared" si="141"/>
        <v>0.2</v>
      </c>
      <c r="X124" s="183">
        <v>397514297.57999998</v>
      </c>
      <c r="Y124" s="181">
        <v>108</v>
      </c>
      <c r="Z124" s="118">
        <f t="shared" si="142"/>
        <v>1.5709103516622722E-2</v>
      </c>
      <c r="AA124" s="118">
        <f t="shared" si="143"/>
        <v>0</v>
      </c>
      <c r="AB124" s="183">
        <v>395621498.87</v>
      </c>
      <c r="AC124" s="181">
        <v>106.9</v>
      </c>
      <c r="AD124" s="118">
        <f t="shared" si="144"/>
        <v>-4.7615864926696169E-3</v>
      </c>
      <c r="AE124" s="118">
        <f t="shared" si="145"/>
        <v>-1.0185185185185132E-2</v>
      </c>
      <c r="AF124" s="183">
        <v>397288636.47000003</v>
      </c>
      <c r="AG124" s="181">
        <v>108</v>
      </c>
      <c r="AH124" s="118">
        <f t="shared" si="146"/>
        <v>4.2139711940878122E-3</v>
      </c>
      <c r="AI124" s="118">
        <f t="shared" si="147"/>
        <v>1.0289990645462996E-2</v>
      </c>
      <c r="AJ124" s="119">
        <f t="shared" si="154"/>
        <v>1.5963757067333068E-2</v>
      </c>
      <c r="AK124" s="119">
        <f t="shared" si="155"/>
        <v>2.5013100682534734E-2</v>
      </c>
      <c r="AL124" s="120">
        <f t="shared" si="156"/>
        <v>0.15505907673017991</v>
      </c>
      <c r="AM124" s="120">
        <f t="shared" si="157"/>
        <v>0.2</v>
      </c>
      <c r="AN124" s="121">
        <f t="shared" si="158"/>
        <v>2.7296527637331449E-2</v>
      </c>
      <c r="AO124" s="207">
        <f t="shared" si="159"/>
        <v>7.0916832838295557E-2</v>
      </c>
      <c r="AP124" s="125"/>
      <c r="AQ124" s="208"/>
      <c r="AR124" s="209"/>
      <c r="AS124" s="124"/>
      <c r="AT124" s="124"/>
    </row>
    <row r="125" spans="1:46" s="288" customFormat="1">
      <c r="A125" s="203" t="s">
        <v>121</v>
      </c>
      <c r="B125" s="183">
        <v>587716308.87</v>
      </c>
      <c r="C125" s="171">
        <v>120.92</v>
      </c>
      <c r="D125" s="183">
        <v>578906390.88999999</v>
      </c>
      <c r="E125" s="171">
        <v>120.92</v>
      </c>
      <c r="F125" s="118">
        <f t="shared" si="132"/>
        <v>-1.499008594289108E-2</v>
      </c>
      <c r="G125" s="118">
        <f t="shared" si="133"/>
        <v>0</v>
      </c>
      <c r="H125" s="183">
        <v>591118846.85000002</v>
      </c>
      <c r="I125" s="171">
        <v>120.92</v>
      </c>
      <c r="J125" s="118">
        <f t="shared" si="134"/>
        <v>2.1095735255616775E-2</v>
      </c>
      <c r="K125" s="118">
        <f t="shared" si="135"/>
        <v>0</v>
      </c>
      <c r="L125" s="183">
        <v>609152256.28999996</v>
      </c>
      <c r="M125" s="171">
        <v>120.92</v>
      </c>
      <c r="N125" s="118">
        <f t="shared" si="136"/>
        <v>3.0507248307337465E-2</v>
      </c>
      <c r="O125" s="118">
        <f t="shared" si="137"/>
        <v>0</v>
      </c>
      <c r="P125" s="183">
        <v>619183573.54999995</v>
      </c>
      <c r="Q125" s="171">
        <v>120.92</v>
      </c>
      <c r="R125" s="118">
        <f t="shared" si="138"/>
        <v>1.6467668233053984E-2</v>
      </c>
      <c r="S125" s="118">
        <f t="shared" si="139"/>
        <v>0</v>
      </c>
      <c r="T125" s="183">
        <v>663975839.27999997</v>
      </c>
      <c r="U125" s="171">
        <v>120.92</v>
      </c>
      <c r="V125" s="118">
        <f t="shared" si="140"/>
        <v>7.2340849537060561E-2</v>
      </c>
      <c r="W125" s="118">
        <f t="shared" si="141"/>
        <v>0</v>
      </c>
      <c r="X125" s="183">
        <v>681810630.59000003</v>
      </c>
      <c r="Y125" s="171">
        <v>120.92</v>
      </c>
      <c r="Z125" s="118">
        <f t="shared" si="142"/>
        <v>2.6860602833590597E-2</v>
      </c>
      <c r="AA125" s="118">
        <f t="shared" si="143"/>
        <v>0</v>
      </c>
      <c r="AB125" s="183">
        <v>674076436.37</v>
      </c>
      <c r="AC125" s="171">
        <v>120.92</v>
      </c>
      <c r="AD125" s="118">
        <f t="shared" si="144"/>
        <v>-1.1343610488013802E-2</v>
      </c>
      <c r="AE125" s="118">
        <f t="shared" si="145"/>
        <v>0</v>
      </c>
      <c r="AF125" s="183">
        <v>668163436.38</v>
      </c>
      <c r="AG125" s="171">
        <v>120.92</v>
      </c>
      <c r="AH125" s="118">
        <f t="shared" si="146"/>
        <v>-8.7720022106726903E-3</v>
      </c>
      <c r="AI125" s="118">
        <f t="shared" si="147"/>
        <v>0</v>
      </c>
      <c r="AJ125" s="119">
        <f t="shared" si="154"/>
        <v>1.6520800690635225E-2</v>
      </c>
      <c r="AK125" s="119">
        <f t="shared" si="155"/>
        <v>0</v>
      </c>
      <c r="AL125" s="120">
        <f t="shared" si="156"/>
        <v>0.1541821733091906</v>
      </c>
      <c r="AM125" s="120">
        <f t="shared" si="157"/>
        <v>0</v>
      </c>
      <c r="AN125" s="121">
        <f t="shared" si="158"/>
        <v>2.8904844362166844E-2</v>
      </c>
      <c r="AO125" s="207">
        <f t="shared" si="159"/>
        <v>0</v>
      </c>
      <c r="AP125" s="125"/>
      <c r="AQ125" s="208"/>
      <c r="AR125" s="209"/>
      <c r="AS125" s="124"/>
      <c r="AT125" s="124"/>
    </row>
    <row r="126" spans="1:46" ht="15.75" thickBot="1">
      <c r="A126" s="203" t="s">
        <v>186</v>
      </c>
      <c r="B126" s="183">
        <v>654350000</v>
      </c>
      <c r="C126" s="171">
        <v>100</v>
      </c>
      <c r="D126" s="183">
        <v>654350000</v>
      </c>
      <c r="E126" s="171">
        <v>100</v>
      </c>
      <c r="F126" s="118">
        <f t="shared" si="132"/>
        <v>0</v>
      </c>
      <c r="G126" s="118">
        <f t="shared" si="133"/>
        <v>0</v>
      </c>
      <c r="H126" s="183">
        <v>654350000</v>
      </c>
      <c r="I126" s="171">
        <v>100</v>
      </c>
      <c r="J126" s="118">
        <f t="shared" si="134"/>
        <v>0</v>
      </c>
      <c r="K126" s="118">
        <f t="shared" si="135"/>
        <v>0</v>
      </c>
      <c r="L126" s="183">
        <v>654350000</v>
      </c>
      <c r="M126" s="171">
        <v>100</v>
      </c>
      <c r="N126" s="118">
        <f t="shared" si="136"/>
        <v>0</v>
      </c>
      <c r="O126" s="118">
        <f t="shared" si="137"/>
        <v>0</v>
      </c>
      <c r="P126" s="183">
        <v>654350000</v>
      </c>
      <c r="Q126" s="171">
        <v>100</v>
      </c>
      <c r="R126" s="118">
        <f t="shared" si="138"/>
        <v>0</v>
      </c>
      <c r="S126" s="118">
        <f t="shared" si="139"/>
        <v>0</v>
      </c>
      <c r="T126" s="183">
        <v>654350000</v>
      </c>
      <c r="U126" s="171">
        <v>100</v>
      </c>
      <c r="V126" s="118">
        <f t="shared" si="140"/>
        <v>0</v>
      </c>
      <c r="W126" s="118">
        <f t="shared" si="141"/>
        <v>0</v>
      </c>
      <c r="X126" s="183">
        <v>654350000</v>
      </c>
      <c r="Y126" s="171">
        <v>100</v>
      </c>
      <c r="Z126" s="118">
        <f t="shared" si="142"/>
        <v>0</v>
      </c>
      <c r="AA126" s="118">
        <f t="shared" si="143"/>
        <v>0</v>
      </c>
      <c r="AB126" s="183">
        <v>654350000</v>
      </c>
      <c r="AC126" s="171">
        <v>100</v>
      </c>
      <c r="AD126" s="118">
        <f t="shared" si="144"/>
        <v>0</v>
      </c>
      <c r="AE126" s="118">
        <f t="shared" si="145"/>
        <v>0</v>
      </c>
      <c r="AF126" s="183">
        <v>654350000</v>
      </c>
      <c r="AG126" s="171">
        <v>100</v>
      </c>
      <c r="AH126" s="118">
        <f t="shared" si="146"/>
        <v>0</v>
      </c>
      <c r="AI126" s="118">
        <f t="shared" si="147"/>
        <v>0</v>
      </c>
      <c r="AJ126" s="119">
        <f t="shared" si="154"/>
        <v>0</v>
      </c>
      <c r="AK126" s="119">
        <f t="shared" si="155"/>
        <v>0</v>
      </c>
      <c r="AL126" s="120">
        <f t="shared" si="156"/>
        <v>0</v>
      </c>
      <c r="AM126" s="120">
        <f t="shared" si="157"/>
        <v>0</v>
      </c>
      <c r="AN126" s="121">
        <f t="shared" si="158"/>
        <v>0</v>
      </c>
      <c r="AO126" s="207">
        <f t="shared" si="159"/>
        <v>0</v>
      </c>
      <c r="AP126" s="125"/>
      <c r="AQ126" s="161">
        <f>SUM(AQ112,AQ123)</f>
        <v>248577406317.1752</v>
      </c>
      <c r="AR126" s="162"/>
      <c r="AS126" s="124" t="e">
        <f>(#REF!/AQ126)-1</f>
        <v>#REF!</v>
      </c>
      <c r="AT126" s="124" t="e">
        <f>(#REF!/AR126)-1</f>
        <v>#REF!</v>
      </c>
    </row>
    <row r="127" spans="1:46">
      <c r="A127" s="204" t="s">
        <v>48</v>
      </c>
      <c r="B127" s="186">
        <f>SUM(B117:B126)</f>
        <v>5788767294.9800005</v>
      </c>
      <c r="C127" s="176"/>
      <c r="D127" s="186">
        <f>SUM(D117:D126)</f>
        <v>5778612149.3100004</v>
      </c>
      <c r="E127" s="176"/>
      <c r="F127" s="118">
        <f>((D127-B127)/B127)</f>
        <v>-1.7542846607094718E-3</v>
      </c>
      <c r="G127" s="118"/>
      <c r="H127" s="186">
        <f>SUM(H117:H126)</f>
        <v>5847179420.2600002</v>
      </c>
      <c r="I127" s="176"/>
      <c r="J127" s="118">
        <f>((H127-D127)/D127)</f>
        <v>1.1865698748822784E-2</v>
      </c>
      <c r="K127" s="118"/>
      <c r="L127" s="186">
        <f>SUM(L117:L126)</f>
        <v>5961724021.9099998</v>
      </c>
      <c r="M127" s="176"/>
      <c r="N127" s="118">
        <f>((L127-H127)/H127)</f>
        <v>1.9589718976830421E-2</v>
      </c>
      <c r="O127" s="118"/>
      <c r="P127" s="186">
        <f>SUM(P117:P126)</f>
        <v>5943197200.8599997</v>
      </c>
      <c r="Q127" s="176"/>
      <c r="R127" s="118">
        <f>((P127-L127)/L127)</f>
        <v>-3.1076280924631967E-3</v>
      </c>
      <c r="S127" s="118"/>
      <c r="T127" s="186">
        <f>SUM(T117:T126)</f>
        <v>6114302805.1499996</v>
      </c>
      <c r="U127" s="176"/>
      <c r="V127" s="118">
        <f>((T127-P127)/P127)</f>
        <v>2.8790161003784367E-2</v>
      </c>
      <c r="W127" s="118"/>
      <c r="X127" s="186">
        <f>SUM(X117:X126)</f>
        <v>6219440215.5799999</v>
      </c>
      <c r="Y127" s="176"/>
      <c r="Z127" s="118">
        <f>((X127-T127)/T127)</f>
        <v>1.7195322799754765E-2</v>
      </c>
      <c r="AA127" s="118"/>
      <c r="AB127" s="186">
        <f>SUM(AB117:AB126)</f>
        <v>7841575562.8899994</v>
      </c>
      <c r="AC127" s="176"/>
      <c r="AD127" s="118">
        <f>((AB127-X127)/X127)</f>
        <v>0.260816937068785</v>
      </c>
      <c r="AE127" s="118"/>
      <c r="AF127" s="186">
        <f>SUM(AF117:AF126)</f>
        <v>12832645102.759998</v>
      </c>
      <c r="AG127" s="176"/>
      <c r="AH127" s="118">
        <f>((AF127-AB127)/AB127)</f>
        <v>0.63648810112728782</v>
      </c>
      <c r="AI127" s="118"/>
      <c r="AJ127" s="119">
        <f t="shared" si="154"/>
        <v>0.12123550337151157</v>
      </c>
      <c r="AK127" s="119"/>
      <c r="AL127" s="120">
        <f t="shared" si="156"/>
        <v>1.2207140349940755</v>
      </c>
      <c r="AM127" s="120"/>
      <c r="AN127" s="121">
        <f t="shared" si="158"/>
        <v>0.22590138132027096</v>
      </c>
      <c r="AO127" s="207"/>
    </row>
    <row r="128" spans="1:46" ht="15.75" thickBot="1">
      <c r="A128" s="160" t="s">
        <v>58</v>
      </c>
      <c r="B128" s="187">
        <f>SUM(B113,B127)</f>
        <v>1216359792520.8215</v>
      </c>
      <c r="C128" s="188"/>
      <c r="D128" s="187">
        <f>SUM(D113,D127)</f>
        <v>1222702285755.812</v>
      </c>
      <c r="E128" s="188"/>
      <c r="F128" s="118">
        <f>((D128-B128)/B128)</f>
        <v>5.2143233227449088E-3</v>
      </c>
      <c r="G128" s="118"/>
      <c r="H128" s="187">
        <f>SUM(H113,H127)</f>
        <v>1230202056848.0518</v>
      </c>
      <c r="I128" s="188"/>
      <c r="J128" s="118">
        <f>((H128-D128)/D128)</f>
        <v>6.1337671317133191E-3</v>
      </c>
      <c r="K128" s="118"/>
      <c r="L128" s="187">
        <f>SUM(L113,L127)</f>
        <v>1244928717907.1213</v>
      </c>
      <c r="M128" s="188"/>
      <c r="N128" s="118">
        <f>((L128-H128)/H128)</f>
        <v>1.1970928659314168E-2</v>
      </c>
      <c r="O128" s="118"/>
      <c r="P128" s="187">
        <f>SUM(P112,P127)</f>
        <v>10411008554.18</v>
      </c>
      <c r="Q128" s="188"/>
      <c r="R128" s="118">
        <f>((P128-L128)/L128)</f>
        <v>-0.99163726532738183</v>
      </c>
      <c r="S128" s="118"/>
      <c r="T128" s="187">
        <f>SUM(T112,T127)</f>
        <v>10700851384.579998</v>
      </c>
      <c r="U128" s="188"/>
      <c r="V128" s="118">
        <f>((T128-P128)/P128)</f>
        <v>2.7840033834534345E-2</v>
      </c>
      <c r="W128" s="118"/>
      <c r="X128" s="187">
        <f>SUM(X112,X127)</f>
        <v>10828658421.639999</v>
      </c>
      <c r="Y128" s="188"/>
      <c r="Z128" s="118">
        <f>((X128-T128)/T128)</f>
        <v>1.1943632564056745E-2</v>
      </c>
      <c r="AA128" s="118"/>
      <c r="AB128" s="187">
        <f>SUM(AB112,AB127)</f>
        <v>12480735560.77</v>
      </c>
      <c r="AC128" s="188"/>
      <c r="AD128" s="118">
        <f>((AB128-X128)/X128)</f>
        <v>0.15256526476340679</v>
      </c>
      <c r="AE128" s="118"/>
      <c r="AF128" s="187">
        <f>SUM(AF112,AF127)</f>
        <v>17445762019.769997</v>
      </c>
      <c r="AG128" s="188"/>
      <c r="AH128" s="118">
        <f>((AF128-AB128)/AB128)</f>
        <v>0.3978152116776103</v>
      </c>
      <c r="AI128" s="118"/>
      <c r="AJ128" s="119">
        <f t="shared" si="154"/>
        <v>-4.7269262921750148E-2</v>
      </c>
      <c r="AK128" s="119"/>
      <c r="AL128" s="120">
        <f t="shared" si="156"/>
        <v>-0.98573179896446672</v>
      </c>
      <c r="AM128" s="120"/>
      <c r="AN128" s="121">
        <f t="shared" si="158"/>
        <v>0.40499176995971409</v>
      </c>
      <c r="AO128" s="207"/>
    </row>
  </sheetData>
  <protectedRanges>
    <protectedRange password="CADF" sqref="C72" name="BidOffer Prices_2_1_5"/>
    <protectedRange password="CADF" sqref="B42" name="Yield_2_1_2"/>
    <protectedRange password="CADF" sqref="B75" name="Yield_2_1_2_1"/>
    <protectedRange password="CADF" sqref="B17" name="Fund Name_1_1_1_3"/>
    <protectedRange password="CADF" sqref="C17" name="Fund Name_1_1_1_1_1_1"/>
    <protectedRange password="CADF" sqref="E72" name="BidOffer Prices_2_1_6"/>
    <protectedRange password="CADF" sqref="D42" name="Yield_2_1_2_2"/>
    <protectedRange password="CADF" sqref="D75" name="Yield_2_1_2_1_1"/>
    <protectedRange password="CADF" sqref="D17" name="Fund Name_1_1_1_2_1"/>
    <protectedRange password="CADF" sqref="E17" name="Fund Name_1_1_1_1_2_1"/>
    <protectedRange password="CADF" sqref="I72" name="BidOffer Prices_2_1_7"/>
    <protectedRange password="CADF" sqref="H42" name="Yield_2_1_2_3_2"/>
    <protectedRange password="CADF" sqref="H17" name="Fund Name_1_1_1_4"/>
    <protectedRange password="CADF" sqref="I17" name="Fund Name_1_1_1_3_1"/>
    <protectedRange password="CADF" sqref="H75" name="Yield_2_1_2_4"/>
    <protectedRange password="CADF" sqref="M72" name="BidOffer Prices_2_1"/>
    <protectedRange password="CADF" sqref="L42" name="Yield_2_1_2_5"/>
    <protectedRange password="CADF" sqref="L17" name="Fund Name_1_1_1"/>
    <protectedRange password="CADF" sqref="M17" name="Fund Name_1_1_1_1_4"/>
    <protectedRange password="CADF" sqref="L75" name="Yield_2_1_2_1_2"/>
    <protectedRange password="CADF" sqref="M75" name="Fund Name_2"/>
    <protectedRange password="CADF" sqref="Q72" name="BidOffer Prices_2_1_1"/>
    <protectedRange password="CADF" sqref="Q75" name="Fund Name_2_1"/>
    <protectedRange password="CADF" sqref="P42" name="Yield_2_1_2_2_1"/>
    <protectedRange password="CADF" sqref="P17" name="Fund Name_1_1_1_2_2"/>
    <protectedRange password="CADF" sqref="Q17" name="Fund Name_1_1_1_3_2"/>
    <protectedRange password="CADF" sqref="P75" name="Yield_2_1_2_3_3"/>
    <protectedRange password="CADF" sqref="U72" name="BidOffer Prices_2_1_8"/>
    <protectedRange password="CADF" sqref="T42" name="Yield_2_1_2_6"/>
    <protectedRange password="CADF" sqref="T17" name="Fund Name_1_1_1_1"/>
    <protectedRange password="CADF" sqref="U17" name="Fund Name_1_1_1_1_2"/>
    <protectedRange password="CADF" sqref="T75" name="Yield_2_1_2_1_3"/>
    <protectedRange password="CADF" sqref="Y72" name="BidOffer Prices_2_1_9"/>
    <protectedRange password="CADF" sqref="X42" name="Yield_2_1_2_2_2"/>
    <protectedRange password="CADF" sqref="X17" name="Fund Name_1_1_1_2_3"/>
    <protectedRange password="CADF" sqref="Y17" name="Fund Name_1_1_1_3_3"/>
    <protectedRange password="CADF" sqref="X75" name="Yield_2_1_2_3_4"/>
    <protectedRange password="CADF" sqref="AC72" name="BidOffer Prices_2_1_2"/>
    <protectedRange password="CADF" sqref="AB42" name="Yield_2_1_2_7"/>
    <protectedRange password="CADF" sqref="AB17" name="Fund Name_1_1_1_2"/>
    <protectedRange password="CADF" sqref="AC17" name="Fund Name_1_1_1_1_5"/>
    <protectedRange password="CADF" sqref="AB75" name="Yield_2_1_2_1_4"/>
    <protectedRange password="CADF" sqref="AG72" name="BidOffer Prices_2_1_4"/>
    <protectedRange password="CADF" sqref="AF42" name="Yield_2_1_2_2_3"/>
    <protectedRange password="CADF" sqref="AF17" name="Fund Name_1_1_1_2_4"/>
    <protectedRange password="CADF" sqref="AG17" name="Fund Name_1_1_1_3_4"/>
    <protectedRange password="CADF" sqref="AF75" name="Yield_2_1_2_3_1"/>
  </protectedRanges>
  <mergeCells count="43">
    <mergeCell ref="AB115:AC115"/>
    <mergeCell ref="AH115:AI115"/>
    <mergeCell ref="AF2:AG2"/>
    <mergeCell ref="AF115:AG115"/>
    <mergeCell ref="B115:C115"/>
    <mergeCell ref="F115:G115"/>
    <mergeCell ref="J115:K115"/>
    <mergeCell ref="H115:I115"/>
    <mergeCell ref="Z115:AA115"/>
    <mergeCell ref="X115:Y115"/>
    <mergeCell ref="P115:Q115"/>
    <mergeCell ref="T115:U115"/>
    <mergeCell ref="AQ2:AR2"/>
    <mergeCell ref="D115:E115"/>
    <mergeCell ref="AJ115:AK115"/>
    <mergeCell ref="J2:K2"/>
    <mergeCell ref="H2:I2"/>
    <mergeCell ref="AQ114:AR114"/>
    <mergeCell ref="P2:Q2"/>
    <mergeCell ref="V115:W115"/>
    <mergeCell ref="AN115:AO115"/>
    <mergeCell ref="N115:O115"/>
    <mergeCell ref="L115:M115"/>
    <mergeCell ref="R115:S115"/>
    <mergeCell ref="X2:Y2"/>
    <mergeCell ref="AL115:AM115"/>
    <mergeCell ref="AD2:AE2"/>
    <mergeCell ref="AD115:AE115"/>
    <mergeCell ref="A1:AO1"/>
    <mergeCell ref="AN2:AO2"/>
    <mergeCell ref="AL2:AM2"/>
    <mergeCell ref="AJ2:AK2"/>
    <mergeCell ref="F2:G2"/>
    <mergeCell ref="B2:C2"/>
    <mergeCell ref="D2:E2"/>
    <mergeCell ref="N2:O2"/>
    <mergeCell ref="L2:M2"/>
    <mergeCell ref="V2:W2"/>
    <mergeCell ref="T2:U2"/>
    <mergeCell ref="R2:S2"/>
    <mergeCell ref="Z2:AA2"/>
    <mergeCell ref="AH2:AI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2020-06-19T12:24:49Z</dcterms:modified>
</cp:coreProperties>
</file>