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70" windowHeight="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Data!$F$139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6" i="11" l="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K74" i="11"/>
  <c r="AL74" i="11"/>
  <c r="AM74" i="11"/>
  <c r="AO74" i="11"/>
  <c r="AL75" i="11"/>
  <c r="AM75" i="11"/>
  <c r="AN75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O5" i="11"/>
  <c r="AN5" i="11"/>
  <c r="AM5" i="11"/>
  <c r="AL5" i="11"/>
  <c r="AK5" i="11"/>
  <c r="AJ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I75" i="11"/>
  <c r="AK75" i="11" s="1"/>
  <c r="AH75" i="11"/>
  <c r="AJ75" i="11" s="1"/>
  <c r="AI74" i="11"/>
  <c r="AH74" i="11"/>
  <c r="AN74" i="11" s="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5" i="11"/>
  <c r="AF110" i="11"/>
  <c r="AF103" i="11"/>
  <c r="AF81" i="11"/>
  <c r="AF76" i="11"/>
  <c r="AH76" i="11" s="1"/>
  <c r="AF54" i="11"/>
  <c r="AF43" i="11"/>
  <c r="AF18" i="11"/>
  <c r="AE123" i="11"/>
  <c r="AD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K124" i="9"/>
  <c r="J124" i="9"/>
  <c r="AJ74" i="11" l="1"/>
  <c r="AO75" i="11"/>
  <c r="AJ76" i="11"/>
  <c r="AN76" i="11"/>
  <c r="AL76" i="11"/>
  <c r="AF111" i="11"/>
  <c r="J20" i="9"/>
  <c r="AF126" i="11" l="1"/>
  <c r="AH111" i="11"/>
  <c r="AL111" i="11"/>
  <c r="AE124" i="11"/>
  <c r="AD124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5" i="11"/>
  <c r="AB110" i="11"/>
  <c r="AB103" i="11"/>
  <c r="AB81" i="11"/>
  <c r="AB76" i="11"/>
  <c r="AB54" i="11"/>
  <c r="AB43" i="11"/>
  <c r="AB18" i="11"/>
  <c r="AN111" i="11" l="1"/>
  <c r="AJ111" i="11"/>
  <c r="AL126" i="11"/>
  <c r="AH126" i="11"/>
  <c r="AB111" i="11"/>
  <c r="I9" i="1"/>
  <c r="H9" i="1"/>
  <c r="G9" i="1"/>
  <c r="F9" i="1"/>
  <c r="E9" i="1"/>
  <c r="D9" i="1"/>
  <c r="C9" i="1"/>
  <c r="AN126" i="11" l="1"/>
  <c r="AJ126" i="11"/>
  <c r="AB126" i="11"/>
  <c r="AA124" i="11"/>
  <c r="Z124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5" i="11"/>
  <c r="AD125" i="11" s="1"/>
  <c r="X110" i="11"/>
  <c r="AD110" i="11" s="1"/>
  <c r="X103" i="11"/>
  <c r="AD103" i="11" s="1"/>
  <c r="X81" i="11"/>
  <c r="AD81" i="11" s="1"/>
  <c r="X76" i="11"/>
  <c r="AD76" i="11" s="1"/>
  <c r="X54" i="11"/>
  <c r="AD54" i="11" s="1"/>
  <c r="X43" i="11"/>
  <c r="AD43" i="11" s="1"/>
  <c r="X18" i="11"/>
  <c r="AD18" i="11" s="1"/>
  <c r="X111" i="11" l="1"/>
  <c r="AD111" i="11" s="1"/>
  <c r="X126" i="11" l="1"/>
  <c r="AD126" i="11" s="1"/>
  <c r="J45" i="9"/>
  <c r="J46" i="9"/>
  <c r="T110" i="11" l="1"/>
  <c r="Z110" i="11" s="1"/>
  <c r="T103" i="11"/>
  <c r="Z103" i="11" s="1"/>
  <c r="T81" i="11"/>
  <c r="Z81" i="11" s="1"/>
  <c r="T76" i="11"/>
  <c r="Z76" i="11" s="1"/>
  <c r="T54" i="11"/>
  <c r="Z54" i="11" s="1"/>
  <c r="T43" i="11"/>
  <c r="Z43" i="11" s="1"/>
  <c r="T18" i="11"/>
  <c r="T111" i="11" l="1"/>
  <c r="Z111" i="11" s="1"/>
  <c r="Z18" i="11"/>
  <c r="W124" i="11"/>
  <c r="V124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09" i="11"/>
  <c r="V109" i="11"/>
  <c r="W108" i="11"/>
  <c r="V108" i="11"/>
  <c r="W107" i="11"/>
  <c r="V107" i="11"/>
  <c r="W106" i="11"/>
  <c r="V106" i="11"/>
  <c r="W105" i="11"/>
  <c r="V105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0" i="11"/>
  <c r="V80" i="11"/>
  <c r="W79" i="11"/>
  <c r="V79" i="11"/>
  <c r="W78" i="11"/>
  <c r="V78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5" i="11"/>
  <c r="Z125" i="11" s="1"/>
  <c r="T126" i="11" l="1"/>
  <c r="Z126" i="11" s="1"/>
  <c r="S124" i="11"/>
  <c r="R124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09" i="11"/>
  <c r="R109" i="11"/>
  <c r="S108" i="11"/>
  <c r="R108" i="11"/>
  <c r="S107" i="11"/>
  <c r="R107" i="11"/>
  <c r="S106" i="11"/>
  <c r="R106" i="11"/>
  <c r="S105" i="11"/>
  <c r="R105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0" i="11"/>
  <c r="R80" i="11"/>
  <c r="S79" i="11"/>
  <c r="R79" i="11"/>
  <c r="S78" i="11"/>
  <c r="R78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5" i="11"/>
  <c r="V125" i="11" s="1"/>
  <c r="P110" i="11"/>
  <c r="V110" i="11" s="1"/>
  <c r="P103" i="11"/>
  <c r="V103" i="11" s="1"/>
  <c r="P81" i="11"/>
  <c r="V81" i="11" s="1"/>
  <c r="P76" i="11"/>
  <c r="V76" i="11" s="1"/>
  <c r="P54" i="11"/>
  <c r="V54" i="11" s="1"/>
  <c r="P43" i="11"/>
  <c r="V43" i="11" s="1"/>
  <c r="P18" i="11"/>
  <c r="V18" i="11" s="1"/>
  <c r="P111" i="11" l="1"/>
  <c r="V111" i="11" s="1"/>
  <c r="O124" i="11"/>
  <c r="N124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09" i="11"/>
  <c r="N109" i="11"/>
  <c r="O108" i="11"/>
  <c r="N108" i="11"/>
  <c r="O107" i="11"/>
  <c r="N107" i="11"/>
  <c r="O106" i="11"/>
  <c r="N106" i="11"/>
  <c r="O105" i="11"/>
  <c r="N105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0" i="11"/>
  <c r="N80" i="11"/>
  <c r="O79" i="11"/>
  <c r="N79" i="11"/>
  <c r="O78" i="11"/>
  <c r="N78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5" i="11"/>
  <c r="R125" i="11" s="1"/>
  <c r="L110" i="11"/>
  <c r="R110" i="11" s="1"/>
  <c r="L103" i="11"/>
  <c r="R103" i="11" s="1"/>
  <c r="L81" i="11"/>
  <c r="R81" i="11" s="1"/>
  <c r="L76" i="11"/>
  <c r="R76" i="11" s="1"/>
  <c r="L54" i="11"/>
  <c r="R54" i="11" s="1"/>
  <c r="L43" i="11"/>
  <c r="R43" i="11" s="1"/>
  <c r="L18" i="11"/>
  <c r="R18" i="11" s="1"/>
  <c r="P126" i="11" l="1"/>
  <c r="V126" i="11" s="1"/>
  <c r="L111" i="11"/>
  <c r="L126" i="11" s="1"/>
  <c r="K124" i="11"/>
  <c r="J124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09" i="11"/>
  <c r="J109" i="11"/>
  <c r="K108" i="11"/>
  <c r="J108" i="11"/>
  <c r="K107" i="11"/>
  <c r="J107" i="11"/>
  <c r="K106" i="11"/>
  <c r="J106" i="11"/>
  <c r="K105" i="11"/>
  <c r="J105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0" i="11"/>
  <c r="J80" i="11"/>
  <c r="K79" i="11"/>
  <c r="J79" i="11"/>
  <c r="K78" i="11"/>
  <c r="J78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5" i="11"/>
  <c r="N125" i="11" s="1"/>
  <c r="H110" i="11"/>
  <c r="N110" i="11" s="1"/>
  <c r="H103" i="11"/>
  <c r="N103" i="11" s="1"/>
  <c r="H81" i="11"/>
  <c r="N81" i="11" s="1"/>
  <c r="H76" i="11"/>
  <c r="N76" i="11" s="1"/>
  <c r="H54" i="11"/>
  <c r="N54" i="11" s="1"/>
  <c r="H43" i="11"/>
  <c r="N43" i="11" s="1"/>
  <c r="H18" i="11"/>
  <c r="N18" i="11" s="1"/>
  <c r="R111" i="11" l="1"/>
  <c r="R126" i="11"/>
  <c r="H111" i="11"/>
  <c r="G5" i="11"/>
  <c r="G124" i="11"/>
  <c r="F124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09" i="11"/>
  <c r="F109" i="11"/>
  <c r="G108" i="11"/>
  <c r="F108" i="11"/>
  <c r="G107" i="11"/>
  <c r="F107" i="11"/>
  <c r="G106" i="11"/>
  <c r="F106" i="11"/>
  <c r="G105" i="11"/>
  <c r="F105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0" i="11"/>
  <c r="F80" i="11"/>
  <c r="G79" i="11"/>
  <c r="F79" i="11"/>
  <c r="G78" i="11"/>
  <c r="F78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D43" i="11"/>
  <c r="J43" i="11" s="1"/>
  <c r="B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F5" i="11"/>
  <c r="D125" i="11"/>
  <c r="J125" i="11" s="1"/>
  <c r="D110" i="11"/>
  <c r="J110" i="11" s="1"/>
  <c r="D103" i="11"/>
  <c r="J103" i="11" s="1"/>
  <c r="D81" i="11"/>
  <c r="J81" i="11" s="1"/>
  <c r="D76" i="11"/>
  <c r="J76" i="11" s="1"/>
  <c r="D54" i="11"/>
  <c r="J54" i="11" s="1"/>
  <c r="D18" i="11"/>
  <c r="J18" i="11" s="1"/>
  <c r="B18" i="11"/>
  <c r="AS5" i="1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B54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5" i="11"/>
  <c r="AS75" i="11" s="1"/>
  <c r="AT75" i="11"/>
  <c r="B76" i="11"/>
  <c r="B81" i="11"/>
  <c r="B103" i="11"/>
  <c r="B110" i="11"/>
  <c r="AS76" i="11"/>
  <c r="AT76" i="11"/>
  <c r="AS77" i="11"/>
  <c r="AT77" i="11"/>
  <c r="AS78" i="11"/>
  <c r="AT78" i="11"/>
  <c r="AS79" i="11"/>
  <c r="AT79" i="11"/>
  <c r="AQ80" i="11"/>
  <c r="AS80" i="11" s="1"/>
  <c r="AT80" i="11"/>
  <c r="AS81" i="1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Q102" i="11"/>
  <c r="AS102" i="11" s="1"/>
  <c r="AT102" i="11"/>
  <c r="AS103" i="11"/>
  <c r="AT103" i="11"/>
  <c r="AS104" i="11"/>
  <c r="AT104" i="11"/>
  <c r="AS105" i="11"/>
  <c r="AT105" i="11"/>
  <c r="AS106" i="11"/>
  <c r="AT106" i="11"/>
  <c r="AS107" i="11"/>
  <c r="AT107" i="11"/>
  <c r="AS108" i="11"/>
  <c r="AT108" i="11"/>
  <c r="AQ109" i="11"/>
  <c r="AS109" i="11" s="1"/>
  <c r="AT109" i="11"/>
  <c r="AT110" i="11"/>
  <c r="AS111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Q121" i="11"/>
  <c r="AS121" i="11" s="1"/>
  <c r="AT121" i="11"/>
  <c r="AT124" i="11"/>
  <c r="B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J105" i="9"/>
  <c r="K105" i="9"/>
  <c r="J106" i="9"/>
  <c r="K106" i="9"/>
  <c r="J107" i="9"/>
  <c r="K107" i="9"/>
  <c r="J108" i="9"/>
  <c r="K108" i="9"/>
  <c r="J109" i="9"/>
  <c r="K109" i="9"/>
  <c r="D110" i="9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5" i="9"/>
  <c r="K125" i="9"/>
  <c r="D126" i="9"/>
  <c r="G126" i="9"/>
  <c r="J133" i="9"/>
  <c r="K133" i="9"/>
  <c r="E124" i="9" l="1"/>
  <c r="H124" i="9"/>
  <c r="H88" i="9"/>
  <c r="H92" i="9"/>
  <c r="H96" i="9"/>
  <c r="H100" i="9"/>
  <c r="H90" i="9"/>
  <c r="H94" i="9"/>
  <c r="H102" i="9"/>
  <c r="H95" i="9"/>
  <c r="H103" i="9"/>
  <c r="H89" i="9"/>
  <c r="H93" i="9"/>
  <c r="H97" i="9"/>
  <c r="H101" i="9"/>
  <c r="H86" i="9"/>
  <c r="H98" i="9"/>
  <c r="H87" i="9"/>
  <c r="H91" i="9"/>
  <c r="H99" i="9"/>
  <c r="E121" i="9"/>
  <c r="E117" i="9"/>
  <c r="E125" i="9"/>
  <c r="E120" i="9"/>
  <c r="E116" i="9"/>
  <c r="E123" i="9"/>
  <c r="E119" i="9"/>
  <c r="E122" i="9"/>
  <c r="E118" i="9"/>
  <c r="E106" i="9"/>
  <c r="E107" i="9"/>
  <c r="E109" i="9"/>
  <c r="E105" i="9"/>
  <c r="E108" i="9"/>
  <c r="E100" i="9"/>
  <c r="E96" i="9"/>
  <c r="E92" i="9"/>
  <c r="E88" i="9"/>
  <c r="E84" i="9"/>
  <c r="E93" i="9"/>
  <c r="E99" i="9"/>
  <c r="E95" i="9"/>
  <c r="E91" i="9"/>
  <c r="E87" i="9"/>
  <c r="E83" i="9"/>
  <c r="E101" i="9"/>
  <c r="E89" i="9"/>
  <c r="E102" i="9"/>
  <c r="E98" i="9"/>
  <c r="E94" i="9"/>
  <c r="E90" i="9"/>
  <c r="E86" i="9"/>
  <c r="E97" i="9"/>
  <c r="E85" i="9"/>
  <c r="E78" i="9"/>
  <c r="E80" i="9"/>
  <c r="E79" i="9"/>
  <c r="E56" i="9"/>
  <c r="E75" i="9"/>
  <c r="E74" i="9"/>
  <c r="E70" i="9"/>
  <c r="E66" i="9"/>
  <c r="E62" i="9"/>
  <c r="E58" i="9"/>
  <c r="E73" i="9"/>
  <c r="E69" i="9"/>
  <c r="E65" i="9"/>
  <c r="E61" i="9"/>
  <c r="E57" i="9"/>
  <c r="E72" i="9"/>
  <c r="E68" i="9"/>
  <c r="E64" i="9"/>
  <c r="E60" i="9"/>
  <c r="E71" i="9"/>
  <c r="E67" i="9"/>
  <c r="E63" i="9"/>
  <c r="E59" i="9"/>
  <c r="E50" i="9"/>
  <c r="E46" i="9"/>
  <c r="E49" i="9"/>
  <c r="E45" i="9"/>
  <c r="E48" i="9"/>
  <c r="E53" i="9"/>
  <c r="E51" i="9"/>
  <c r="E52" i="9"/>
  <c r="E47" i="9"/>
  <c r="E40" i="9"/>
  <c r="E36" i="9"/>
  <c r="E32" i="9"/>
  <c r="E28" i="9"/>
  <c r="E24" i="9"/>
  <c r="E20" i="9"/>
  <c r="E39" i="9"/>
  <c r="E35" i="9"/>
  <c r="E31" i="9"/>
  <c r="E27" i="9"/>
  <c r="E23" i="9"/>
  <c r="E42" i="9"/>
  <c r="E38" i="9"/>
  <c r="E34" i="9"/>
  <c r="E30" i="9"/>
  <c r="E26" i="9"/>
  <c r="E22" i="9"/>
  <c r="E41" i="9"/>
  <c r="E37" i="9"/>
  <c r="E33" i="9"/>
  <c r="E29" i="9"/>
  <c r="E25" i="9"/>
  <c r="E21" i="9"/>
  <c r="H14" i="9"/>
  <c r="E16" i="9"/>
  <c r="E12" i="9"/>
  <c r="E8" i="9"/>
  <c r="E5" i="9"/>
  <c r="E15" i="9"/>
  <c r="E11" i="9"/>
  <c r="E7" i="9"/>
  <c r="E14" i="9"/>
  <c r="E10" i="9"/>
  <c r="E6" i="9"/>
  <c r="E17" i="9"/>
  <c r="E13" i="9"/>
  <c r="E9" i="9"/>
  <c r="H32" i="9"/>
  <c r="H31" i="9"/>
  <c r="F125" i="11"/>
  <c r="H53" i="9"/>
  <c r="H46" i="9"/>
  <c r="H47" i="9"/>
  <c r="H15" i="9"/>
  <c r="D111" i="9"/>
  <c r="D127" i="9" s="1"/>
  <c r="H11" i="9"/>
  <c r="H6" i="9"/>
  <c r="H8" i="9"/>
  <c r="N111" i="11"/>
  <c r="H126" i="11"/>
  <c r="N126" i="11" s="1"/>
  <c r="F54" i="11"/>
  <c r="H52" i="9"/>
  <c r="H45" i="9"/>
  <c r="H120" i="9"/>
  <c r="H79" i="9"/>
  <c r="H49" i="9"/>
  <c r="H62" i="9"/>
  <c r="H9" i="9"/>
  <c r="H30" i="9"/>
  <c r="H11" i="1"/>
  <c r="G11" i="1"/>
  <c r="E11" i="1"/>
  <c r="F110" i="11"/>
  <c r="H48" i="9"/>
  <c r="J54" i="9"/>
  <c r="H51" i="9"/>
  <c r="H50" i="9"/>
  <c r="H17" i="9"/>
  <c r="H16" i="9"/>
  <c r="J76" i="9"/>
  <c r="H13" i="9"/>
  <c r="H7" i="9"/>
  <c r="H5" i="9"/>
  <c r="H10" i="9"/>
  <c r="H12" i="9"/>
  <c r="H66" i="9"/>
  <c r="H84" i="9"/>
  <c r="H26" i="9"/>
  <c r="H41" i="9"/>
  <c r="H28" i="9"/>
  <c r="J43" i="9"/>
  <c r="H25" i="9"/>
  <c r="H119" i="9"/>
  <c r="H116" i="9"/>
  <c r="H123" i="9"/>
  <c r="H125" i="9"/>
  <c r="H80" i="9"/>
  <c r="H78" i="9"/>
  <c r="H61" i="9"/>
  <c r="H60" i="9"/>
  <c r="H69" i="9"/>
  <c r="H68" i="9"/>
  <c r="H57" i="9"/>
  <c r="H65" i="9"/>
  <c r="H73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6" i="9"/>
  <c r="H121" i="9"/>
  <c r="H117" i="9"/>
  <c r="H122" i="9"/>
  <c r="H118" i="9"/>
  <c r="J81" i="9"/>
  <c r="I11" i="1"/>
  <c r="F11" i="1"/>
  <c r="D11" i="1"/>
  <c r="F18" i="11"/>
  <c r="F43" i="11"/>
  <c r="F103" i="11"/>
  <c r="F81" i="11"/>
  <c r="AQ110" i="11"/>
  <c r="D111" i="11"/>
  <c r="B111" i="11"/>
  <c r="F76" i="11"/>
  <c r="J11" i="1"/>
  <c r="H85" i="9"/>
  <c r="J103" i="9"/>
  <c r="H83" i="9"/>
  <c r="H42" i="9"/>
  <c r="H108" i="9"/>
  <c r="H107" i="9"/>
  <c r="H105" i="9"/>
  <c r="H109" i="9"/>
  <c r="H106" i="9"/>
  <c r="J110" i="9"/>
  <c r="G111" i="9"/>
  <c r="J111" i="9" l="1"/>
  <c r="J111" i="11"/>
  <c r="D126" i="11"/>
  <c r="J126" i="11" s="1"/>
  <c r="F111" i="11"/>
  <c r="B126" i="11"/>
  <c r="AQ124" i="11"/>
  <c r="AS124" i="11" s="1"/>
  <c r="AS110" i="11"/>
  <c r="E110" i="9"/>
  <c r="E81" i="9"/>
  <c r="H81" i="9"/>
  <c r="H18" i="9"/>
  <c r="E103" i="9"/>
  <c r="E18" i="9"/>
  <c r="H110" i="9"/>
  <c r="H76" i="9"/>
  <c r="E54" i="9"/>
  <c r="G127" i="9"/>
  <c r="J127" i="9" s="1"/>
  <c r="H54" i="9"/>
  <c r="E43" i="9"/>
  <c r="E76" i="9"/>
  <c r="H43" i="9"/>
  <c r="F126" i="11" l="1"/>
</calcChain>
</file>

<file path=xl/sharedStrings.xml><?xml version="1.0" encoding="utf-8"?>
<sst xmlns="http://schemas.openxmlformats.org/spreadsheetml/2006/main" count="583" uniqueCount="203">
  <si>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</si>
  <si>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</si>
  <si>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</si>
  <si>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</si>
  <si>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</si>
  <si>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</si>
  <si>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</si>
  <si>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</si>
  <si>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</si>
  <si>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</si>
  <si>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</si>
  <si>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</si>
  <si>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</si>
  <si>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</si>
  <si>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</si>
  <si>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</si>
  <si>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</si>
  <si>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</si>
  <si>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</si>
  <si>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</si>
  <si>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</si>
  <si>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</si>
  <si>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</si>
  <si>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</si>
  <si>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</si>
  <si>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</si>
  <si>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</si>
  <si>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</si>
  <si>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</si>
  <si>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</si>
  <si>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</si>
  <si>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</si>
  <si>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</si>
  <si>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</si>
  <si>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</si>
  <si>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</si>
  <si>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</si>
  <si>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</si>
  <si>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</si>
  <si>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</si>
  <si>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</si>
  <si>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</si>
  <si>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</si>
  <si>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</si>
  <si>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</si>
  <si>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</si>
  <si>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</si>
  <si>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</si>
  <si>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</si>
  <si>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</si>
  <si>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</si>
  <si>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</si>
  <si>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</si>
  <si>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</si>
  <si>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</si>
  <si>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</si>
  <si>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</si>
  <si>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</si>
  <si>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</si>
  <si>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</si>
  <si>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</si>
  <si>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</si>
  <si>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</si>
  <si>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</si>
  <si>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</si>
  <si>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</si>
  <si>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</si>
  <si>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</si>
  <si>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</si>
  <si>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</si>
  <si>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</si>
  <si>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</si>
  <si>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</si>
  <si>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</si>
  <si>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</si>
  <si>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</si>
  <si>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</si>
  <si>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</si>
  <si>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</si>
  <si>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</si>
  <si>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</si>
  <si>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</si>
  <si>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</si>
  <si>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</si>
  <si>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</si>
  <si>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</si>
  <si>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</si>
  <si>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</si>
  <si>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</si>
  <si>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</si>
  <si>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</si>
  <si>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</si>
  <si>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</si>
  <si>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</si>
  <si>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</si>
  <si>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</si>
  <si>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</si>
  <si>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</si>
  <si>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</si>
  <si>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</si>
  <si>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</si>
  <si>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</si>
  <si>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</si>
  <si>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</si>
  <si>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</si>
  <si>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</si>
  <si>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</si>
  <si>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</si>
  <si>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</si>
  <si>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</si>
  <si>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</si>
  <si>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</si>
  <si>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</si>
  <si>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</si>
  <si>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</si>
  <si>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</si>
  <si>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</si>
  <si>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</si>
  <si>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</si>
  <si>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</si>
  <si>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</si>
  <si>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</si>
  <si>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</si>
  <si>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</si>
  <si>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</si>
  <si>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</si>
  <si>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</si>
  <si>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</si>
  <si>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</si>
  <si>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</si>
  <si>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</si>
  <si>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</si>
  <si>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</si>
  <si>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</si>
  <si>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</si>
  <si>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</si>
  <si>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</si>
  <si>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</si>
  <si>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</si>
  <si>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</si>
  <si>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</si>
  <si>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</si>
  <si>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</si>
  <si>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</si>
  <si>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</si>
  <si>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</si>
  <si>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</si>
  <si>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</si>
  <si>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</si>
  <si>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</si>
  <si>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</si>
  <si>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</si>
  <si>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</si>
  <si>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</si>
  <si>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</si>
  <si>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</si>
  <si>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</si>
  <si>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</si>
  <si>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</si>
  <si>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</si>
  <si>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</si>
  <si>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</si>
  <si>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</si>
  <si>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</si>
  <si>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</si>
  <si>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</si>
  <si>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</si>
  <si>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</si>
  <si>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</si>
  <si>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</si>
  <si>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</si>
  <si>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</si>
  <si>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</si>
  <si>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</si>
  <si>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</si>
  <si>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</si>
  <si>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</si>
  <si>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</si>
  <si>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</si>
  <si>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</si>
  <si>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</si>
  <si>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</si>
  <si>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</si>
  <si>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</si>
  <si>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</si>
  <si>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</si>
  <si>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</si>
  <si>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</si>
  <si>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</si>
  <si>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</si>
  <si>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</si>
  <si>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</si>
  <si>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</si>
  <si>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</si>
  <si>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Market Capitalization and Unit Price as at Week Ended March 6, 2020</t>
  </si>
  <si>
    <t>NAV and Unit Price as at Week Ended March 6, 2020</t>
  </si>
  <si>
    <t>NET ASSET VALUES AND UNIT PRICES OF FUND MANAGEMENT AND COLLECTIVE INVESTMENT SCHEMES AS AT WEEK ENDED MARCH 13, 2020</t>
  </si>
  <si>
    <t>NAV and Unit Price as at Week Ended March 13 , 2020</t>
  </si>
  <si>
    <t>NAV and Unit Price as at Week Ended March 06, 2020</t>
  </si>
  <si>
    <t>MARKET CAPITALIZATION OF EXCHANGE TRADED FUNDS AS AT MARCH 13, 2020</t>
  </si>
  <si>
    <t>Market Capitalization and Unit Price as at Week Ended March 13, 2020</t>
  </si>
  <si>
    <t>ALPHA ETF</t>
  </si>
  <si>
    <t>NAV and Unit Price as at Week Ended March 13,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</si>
</sst>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27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1" fillId="10" borderId="1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3" fontId="19" fillId="0" borderId="0" xfId="0" applyNumberFormat="1" applyFont="1"/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61" fillId="0" borderId="0" xfId="0" applyNumberFormat="1" applyFont="1"/>
    <xf numFmtId="4" fontId="1" fillId="10" borderId="1" xfId="0" applyNumberFormat="1" applyFont="1" applyFill="1" applyBorder="1" applyAlignment="1">
      <alignment horizontal="right" wrapText="1"/>
    </xf>
    <xf numFmtId="164" fontId="5" fillId="0" borderId="0" xfId="2" applyFont="1" applyFill="1"/>
    <xf numFmtId="4" fontId="6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0" fontId="18" fillId="10" borderId="1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wrapText="1"/>
    </xf>
    <xf numFmtId="0" fontId="18" fillId="10" borderId="1" xfId="0" applyFont="1" applyFill="1" applyBorder="1"/>
    <xf numFmtId="164" fontId="16" fillId="0" borderId="0" xfId="2" applyFont="1" applyBorder="1" applyAlignment="1">
      <alignment horizontal="center" vertical="top" wrapText="1"/>
    </xf>
    <xf numFmtId="0" fontId="15" fillId="9" borderId="19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13,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1116847181870.9578</c:v>
                </c:pt>
                <c:pt idx="1">
                  <c:v>1138811730239.6729</c:v>
                </c:pt>
                <c:pt idx="2">
                  <c:v>1159836842583.0596</c:v>
                </c:pt>
                <c:pt idx="3">
                  <c:v>1172042089995.9622</c:v>
                </c:pt>
                <c:pt idx="4">
                  <c:v>1195782595631.1758</c:v>
                </c:pt>
                <c:pt idx="5">
                  <c:v>1204805584203.7957</c:v>
                </c:pt>
                <c:pt idx="6">
                  <c:v>1218426087765.5146</c:v>
                </c:pt>
                <c:pt idx="7">
                  <c:v>1201957777116.3445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13,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4779126212.0100002</c:v>
                </c:pt>
                <c:pt idx="1">
                  <c:v>4745979231.3200006</c:v>
                </c:pt>
                <c:pt idx="2">
                  <c:v>4683975631.5</c:v>
                </c:pt>
                <c:pt idx="3">
                  <c:v>4630314423.8299999</c:v>
                </c:pt>
                <c:pt idx="4">
                  <c:v>4593993689.5699997</c:v>
                </c:pt>
                <c:pt idx="5">
                  <c:v>4560342464.7699995</c:v>
                </c:pt>
                <c:pt idx="6">
                  <c:v>4503650628.5</c:v>
                </c:pt>
                <c:pt idx="7">
                  <c:v>4215793888.6400003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25158923720.320004</c:v>
                </c:pt>
                <c:pt idx="1">
                  <c:v>24984092518.389996</c:v>
                </c:pt>
                <c:pt idx="2">
                  <c:v>24609676250.759998</c:v>
                </c:pt>
                <c:pt idx="3">
                  <c:v>24699956874.060001</c:v>
                </c:pt>
                <c:pt idx="4">
                  <c:v>24314779027.109997</c:v>
                </c:pt>
                <c:pt idx="5">
                  <c:v>23848967301.540005</c:v>
                </c:pt>
                <c:pt idx="6">
                  <c:v>23754572206.140003</c:v>
                </c:pt>
                <c:pt idx="7">
                  <c:v>21878471884.970001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11902300920.459997</c:v>
                </c:pt>
                <c:pt idx="1">
                  <c:v>11722557388.009998</c:v>
                </c:pt>
                <c:pt idx="2">
                  <c:v>11515846518.700001</c:v>
                </c:pt>
                <c:pt idx="3">
                  <c:v>11438355031.080002</c:v>
                </c:pt>
                <c:pt idx="4">
                  <c:v>11301373730.330002</c:v>
                </c:pt>
                <c:pt idx="5">
                  <c:v>10891214076.369999</c:v>
                </c:pt>
                <c:pt idx="6">
                  <c:v>10732075411.25</c:v>
                </c:pt>
                <c:pt idx="7">
                  <c:v>9426945087.0499992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44983974475.6782</c:v>
                </c:pt>
                <c:pt idx="1">
                  <c:v>45048696213.968201</c:v>
                </c:pt>
                <c:pt idx="2">
                  <c:v>45001922573.988205</c:v>
                </c:pt>
                <c:pt idx="3">
                  <c:v>44135884641.464699</c:v>
                </c:pt>
                <c:pt idx="4">
                  <c:v>44136546354.134705</c:v>
                </c:pt>
                <c:pt idx="5">
                  <c:v>44145618808.664696</c:v>
                </c:pt>
                <c:pt idx="6">
                  <c:v>44133546937.564697</c:v>
                </c:pt>
                <c:pt idx="7">
                  <c:v>44162347661.894699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43854</c:v>
                </c:pt>
                <c:pt idx="1">
                  <c:v>43861</c:v>
                </c:pt>
                <c:pt idx="2">
                  <c:v>43868</c:v>
                </c:pt>
                <c:pt idx="3">
                  <c:v>43875</c:v>
                </c:pt>
                <c:pt idx="4">
                  <c:v>43882</c:v>
                </c:pt>
                <c:pt idx="5">
                  <c:v>43889</c:v>
                </c:pt>
                <c:pt idx="6">
                  <c:v>43896</c:v>
                </c:pt>
                <c:pt idx="7">
                  <c:v>43903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806276691306.03967</c:v>
                </c:pt>
                <c:pt idx="1">
                  <c:v>816265916001.81458</c:v>
                </c:pt>
                <c:pt idx="2">
                  <c:v>822502277056.42151</c:v>
                </c:pt>
                <c:pt idx="3">
                  <c:v>827883247749.83984</c:v>
                </c:pt>
                <c:pt idx="4">
                  <c:v>831549455866.82104</c:v>
                </c:pt>
                <c:pt idx="5">
                  <c:v>831832942623.02856</c:v>
                </c:pt>
                <c:pt idx="6">
                  <c:v>830148358585.56982</c:v>
                </c:pt>
                <c:pt idx="7">
                  <c:v>818236855523.28979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43854</c:v>
                </c:pt>
                <c:pt idx="1">
                  <c:v>43861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158334968004.49997</c:v>
                </c:pt>
                <c:pt idx="1">
                  <c:v>165576885668.21002</c:v>
                </c:pt>
                <c:pt idx="2">
                  <c:v>176648664915.79001</c:v>
                </c:pt>
                <c:pt idx="3">
                  <c:v>182624048185.13763</c:v>
                </c:pt>
                <c:pt idx="4">
                  <c:v>189749305921.67999</c:v>
                </c:pt>
                <c:pt idx="5">
                  <c:v>193529956991.67999</c:v>
                </c:pt>
                <c:pt idx="6">
                  <c:v>201200483423.17007</c:v>
                </c:pt>
                <c:pt idx="7">
                  <c:v>200050224229.23996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65411197231.950005</c:v>
                </c:pt>
                <c:pt idx="1">
                  <c:v>70467603217.960007</c:v>
                </c:pt>
                <c:pt idx="2">
                  <c:v>74874479635.899994</c:v>
                </c:pt>
                <c:pt idx="3">
                  <c:v>76630283090.549988</c:v>
                </c:pt>
                <c:pt idx="4">
                  <c:v>90137141041.529999</c:v>
                </c:pt>
                <c:pt idx="5">
                  <c:v>95996541937.742386</c:v>
                </c:pt>
                <c:pt idx="6">
                  <c:v>103953400573.31999</c:v>
                </c:pt>
                <c:pt idx="7">
                  <c:v>103987138841.26001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gadmissions@hull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gadmissions@hul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"/>
  <sheetViews>
    <sheetView tabSelected="1" topLeftCell="A65" zoomScale="130" zoomScaleNormal="130" workbookViewId="0">
      <selection activeCell="G65" sqref="G65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3" t="s">
        <v>196</v>
      </c>
      <c r="B1" s="394"/>
      <c r="C1" s="394"/>
      <c r="D1" s="394"/>
      <c r="E1" s="394"/>
      <c r="F1" s="394"/>
      <c r="G1" s="394"/>
      <c r="H1" s="394"/>
      <c r="I1" s="394"/>
      <c r="J1" s="394"/>
      <c r="K1" s="395"/>
      <c r="M1" s="4"/>
    </row>
    <row r="2" spans="1:19" ht="24.75" customHeight="1" thickBot="1">
      <c r="A2" s="192"/>
      <c r="B2" s="195"/>
      <c r="C2" s="193"/>
      <c r="D2" s="384" t="s">
        <v>198</v>
      </c>
      <c r="E2" s="385"/>
      <c r="F2" s="388"/>
      <c r="G2" s="384" t="s">
        <v>197</v>
      </c>
      <c r="H2" s="385"/>
      <c r="I2" s="388"/>
      <c r="J2" s="396" t="s">
        <v>85</v>
      </c>
      <c r="K2" s="397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5" t="s">
        <v>7</v>
      </c>
      <c r="C5" s="345" t="s">
        <v>8</v>
      </c>
      <c r="D5" s="75">
        <v>4653031674.75</v>
      </c>
      <c r="E5" s="57">
        <f t="shared" ref="E5:E17" si="0">(D5/$G$18)</f>
        <v>0.49358849890214929</v>
      </c>
      <c r="F5" s="75">
        <v>7733.21</v>
      </c>
      <c r="G5" s="75">
        <v>4179409375.46</v>
      </c>
      <c r="H5" s="57">
        <f t="shared" ref="H5:H12" si="1">(G5/$G$18)</f>
        <v>0.44334716462932899</v>
      </c>
      <c r="I5" s="75">
        <v>6956.4</v>
      </c>
      <c r="J5" s="191">
        <f t="shared" ref="J5:J12" si="2">((G5-D5)/D5)</f>
        <v>-0.10178789494602934</v>
      </c>
      <c r="K5" s="191">
        <f t="shared" ref="K5:K12" si="3">((I5-F5)/F5)</f>
        <v>-0.10045117098850288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5" t="s">
        <v>62</v>
      </c>
      <c r="D6" s="76">
        <v>548499293.45000005</v>
      </c>
      <c r="E6" s="57">
        <f t="shared" si="0"/>
        <v>5.8184203725073727E-2</v>
      </c>
      <c r="F6" s="75">
        <v>1.0900000000000001</v>
      </c>
      <c r="G6" s="76">
        <v>492227805.75999999</v>
      </c>
      <c r="H6" s="57">
        <f t="shared" si="1"/>
        <v>5.2214986001794375E-2</v>
      </c>
      <c r="I6" s="75">
        <v>0.98</v>
      </c>
      <c r="J6" s="191">
        <f t="shared" si="2"/>
        <v>-0.10259172320179048</v>
      </c>
      <c r="K6" s="191">
        <f t="shared" si="3"/>
        <v>-0.10091743119266064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5" t="s">
        <v>13</v>
      </c>
      <c r="D7" s="76">
        <v>244514996.97</v>
      </c>
      <c r="E7" s="57">
        <f t="shared" si="0"/>
        <v>2.5937882814857552E-2</v>
      </c>
      <c r="F7" s="75">
        <v>125.41</v>
      </c>
      <c r="G7" s="76">
        <v>213954360.97</v>
      </c>
      <c r="H7" s="57">
        <f t="shared" si="1"/>
        <v>2.2696044051843878E-2</v>
      </c>
      <c r="I7" s="75">
        <v>109.41</v>
      </c>
      <c r="J7" s="191">
        <f t="shared" si="2"/>
        <v>-0.12498471005338598</v>
      </c>
      <c r="K7" s="191">
        <f t="shared" si="3"/>
        <v>-0.12758153257316004</v>
      </c>
      <c r="L7" s="9"/>
      <c r="M7" s="239"/>
      <c r="N7" s="10"/>
    </row>
    <row r="8" spans="1:19" ht="12.95" customHeight="1">
      <c r="A8" s="324">
        <v>4</v>
      </c>
      <c r="B8" s="345" t="s">
        <v>14</v>
      </c>
      <c r="C8" s="345" t="s">
        <v>15</v>
      </c>
      <c r="D8" s="76">
        <v>268698434</v>
      </c>
      <c r="E8" s="57">
        <f t="shared" si="0"/>
        <v>2.8503235302507163E-2</v>
      </c>
      <c r="F8" s="98">
        <v>11.89</v>
      </c>
      <c r="G8" s="76">
        <v>229046765</v>
      </c>
      <c r="H8" s="57">
        <f t="shared" si="1"/>
        <v>2.4297029725424683E-2</v>
      </c>
      <c r="I8" s="98">
        <v>9.76</v>
      </c>
      <c r="J8" s="191">
        <f t="shared" si="2"/>
        <v>-0.14756940861069551</v>
      </c>
      <c r="K8" s="191">
        <f t="shared" si="3"/>
        <v>-0.17914213624894876</v>
      </c>
      <c r="L8" s="48"/>
      <c r="M8" s="199"/>
      <c r="N8" s="10"/>
      <c r="O8" s="346"/>
      <c r="P8" s="347"/>
      <c r="Q8" s="347"/>
      <c r="R8" s="348"/>
    </row>
    <row r="9" spans="1:19" ht="12.95" customHeight="1">
      <c r="A9" s="324">
        <v>5</v>
      </c>
      <c r="B9" s="345" t="s">
        <v>56</v>
      </c>
      <c r="C9" s="345" t="s">
        <v>102</v>
      </c>
      <c r="D9" s="76">
        <v>1010849001.03</v>
      </c>
      <c r="E9" s="57">
        <f t="shared" si="0"/>
        <v>0.10722975382752843</v>
      </c>
      <c r="F9" s="98">
        <v>0.67920000000000003</v>
      </c>
      <c r="G9" s="76">
        <v>877090977.83000004</v>
      </c>
      <c r="H9" s="57">
        <f>(G9/$G$18)</f>
        <v>9.3040849366448422E-2</v>
      </c>
      <c r="I9" s="98">
        <v>0.58930000000000005</v>
      </c>
      <c r="J9" s="191">
        <f t="shared" si="2"/>
        <v>-0.13232245673063711</v>
      </c>
      <c r="K9" s="191">
        <f t="shared" si="3"/>
        <v>-0.13236160188457005</v>
      </c>
      <c r="L9" s="9"/>
      <c r="M9" s="232"/>
      <c r="N9" s="10"/>
      <c r="O9" s="349"/>
      <c r="P9" s="348"/>
      <c r="Q9" s="348"/>
      <c r="R9" s="350"/>
      <c r="S9" s="351"/>
    </row>
    <row r="10" spans="1:19" ht="12.95" customHeight="1">
      <c r="A10" s="324">
        <v>6</v>
      </c>
      <c r="B10" s="345" t="s">
        <v>9</v>
      </c>
      <c r="C10" s="345" t="s">
        <v>16</v>
      </c>
      <c r="D10" s="76">
        <v>2320604868.29</v>
      </c>
      <c r="E10" s="57">
        <f t="shared" si="0"/>
        <v>0.24616722033077987</v>
      </c>
      <c r="F10" s="98">
        <v>15.3513</v>
      </c>
      <c r="G10" s="76">
        <v>1947731978.9000001</v>
      </c>
      <c r="H10" s="57">
        <f t="shared" si="1"/>
        <v>0.20661327300777874</v>
      </c>
      <c r="I10" s="98">
        <v>13.1669</v>
      </c>
      <c r="J10" s="191">
        <f t="shared" si="2"/>
        <v>-0.1606791808830261</v>
      </c>
      <c r="K10" s="191">
        <f t="shared" si="3"/>
        <v>-0.14229413795574317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202834051.77000001</v>
      </c>
      <c r="E11" s="57">
        <f t="shared" si="0"/>
        <v>2.1516413843190578E-2</v>
      </c>
      <c r="F11" s="98">
        <v>120.66</v>
      </c>
      <c r="G11" s="76">
        <v>176909186.61000001</v>
      </c>
      <c r="H11" s="57">
        <f t="shared" si="1"/>
        <v>1.8766332568651962E-2</v>
      </c>
      <c r="I11" s="98">
        <v>105.21</v>
      </c>
      <c r="J11" s="191">
        <f>((G11-D11)/D11)</f>
        <v>-0.12781317995558766</v>
      </c>
      <c r="K11" s="191">
        <f>((I11-F11)/F11)</f>
        <v>-0.12804574838388863</v>
      </c>
      <c r="L11" s="9"/>
      <c r="M11" s="352"/>
      <c r="N11" s="10"/>
    </row>
    <row r="12" spans="1:19" ht="12.95" customHeight="1">
      <c r="A12" s="324">
        <v>8</v>
      </c>
      <c r="B12" s="345" t="s">
        <v>75</v>
      </c>
      <c r="C12" s="345" t="s">
        <v>74</v>
      </c>
      <c r="D12" s="76">
        <v>254131141.21000001</v>
      </c>
      <c r="E12" s="57">
        <f t="shared" si="0"/>
        <v>2.6957952853581966E-2</v>
      </c>
      <c r="F12" s="98">
        <v>9.1411999999999995</v>
      </c>
      <c r="G12" s="76">
        <v>212459083.06</v>
      </c>
      <c r="H12" s="57">
        <f t="shared" si="1"/>
        <v>2.2537426610436045E-2</v>
      </c>
      <c r="I12" s="98">
        <v>7.6048</v>
      </c>
      <c r="J12" s="191">
        <f t="shared" si="2"/>
        <v>-0.16397855828131078</v>
      </c>
      <c r="K12" s="191">
        <f t="shared" si="3"/>
        <v>-0.16807421345118798</v>
      </c>
      <c r="L12" s="48"/>
      <c r="M12" s="50"/>
      <c r="N12" s="50"/>
      <c r="O12" s="50"/>
    </row>
    <row r="13" spans="1:19" ht="12.95" customHeight="1">
      <c r="A13" s="324">
        <v>9</v>
      </c>
      <c r="B13" s="345" t="s">
        <v>7</v>
      </c>
      <c r="C13" s="56" t="s">
        <v>92</v>
      </c>
      <c r="D13" s="75">
        <v>329901060.50999999</v>
      </c>
      <c r="E13" s="79">
        <f t="shared" si="0"/>
        <v>3.4995542825765717E-2</v>
      </c>
      <c r="F13" s="75">
        <v>1941.29</v>
      </c>
      <c r="G13" s="75">
        <v>298334946.18000001</v>
      </c>
      <c r="H13" s="79">
        <f>(G13/$G$18)</f>
        <v>3.1647044023819473E-2</v>
      </c>
      <c r="I13" s="75">
        <v>1755.06</v>
      </c>
      <c r="J13" s="191">
        <f>((G13-D13)/D13)</f>
        <v>-9.5683579438033212E-2</v>
      </c>
      <c r="K13" s="191">
        <f>((I13-F13)/F13)</f>
        <v>-9.5931056153382557E-2</v>
      </c>
      <c r="L13" s="48"/>
      <c r="M13" s="50"/>
      <c r="N13" s="293"/>
      <c r="O13" s="293"/>
    </row>
    <row r="14" spans="1:19" ht="12.95" customHeight="1">
      <c r="A14" s="324">
        <v>10</v>
      </c>
      <c r="B14" s="345" t="s">
        <v>107</v>
      </c>
      <c r="C14" s="75" t="s">
        <v>108</v>
      </c>
      <c r="D14" s="75">
        <v>155597223.38999999</v>
      </c>
      <c r="E14" s="79">
        <f t="shared" si="0"/>
        <v>1.6505582874747758E-2</v>
      </c>
      <c r="F14" s="75">
        <v>96.24</v>
      </c>
      <c r="G14" s="75">
        <v>140808210.56999999</v>
      </c>
      <c r="H14" s="79">
        <f>(G14/$G$18)</f>
        <v>1.4936780608113577E-2</v>
      </c>
      <c r="I14" s="75">
        <v>88.51</v>
      </c>
      <c r="J14" s="191">
        <f>((G14-D14)/D14)</f>
        <v>-9.5046765602826697E-2</v>
      </c>
      <c r="K14" s="191">
        <f>((I14-F14)/F14)</f>
        <v>-8.0320033250207715E-2</v>
      </c>
      <c r="L14" s="48"/>
      <c r="M14" s="369"/>
      <c r="N14" s="293"/>
      <c r="O14" s="293"/>
    </row>
    <row r="15" spans="1:19" ht="12.95" customHeight="1">
      <c r="A15" s="324">
        <v>11</v>
      </c>
      <c r="B15" s="345" t="s">
        <v>66</v>
      </c>
      <c r="C15" s="345" t="s">
        <v>164</v>
      </c>
      <c r="D15" s="75">
        <v>239299949</v>
      </c>
      <c r="E15" s="79">
        <f t="shared" si="0"/>
        <v>2.5384676243498182E-2</v>
      </c>
      <c r="F15" s="75">
        <v>0.95</v>
      </c>
      <c r="G15" s="75">
        <v>206339378.18000001</v>
      </c>
      <c r="H15" s="79">
        <f>(G15/$G$18)</f>
        <v>2.1888255025846383E-2</v>
      </c>
      <c r="I15" s="75">
        <v>0.82</v>
      </c>
      <c r="J15" s="191">
        <f>((G15-D15)/D15)</f>
        <v>-0.13773747532223668</v>
      </c>
      <c r="K15" s="191">
        <f>((I15-F15)/F15)</f>
        <v>-0.1368421052631579</v>
      </c>
      <c r="L15" s="48"/>
      <c r="M15" s="50"/>
      <c r="N15" s="293"/>
      <c r="O15" s="293"/>
    </row>
    <row r="16" spans="1:19" ht="12.95" customHeight="1">
      <c r="A16" s="324">
        <v>12</v>
      </c>
      <c r="B16" s="345" t="s">
        <v>117</v>
      </c>
      <c r="C16" s="56" t="s">
        <v>167</v>
      </c>
      <c r="D16" s="75">
        <v>218099621.78</v>
      </c>
      <c r="E16" s="79">
        <f t="shared" si="0"/>
        <v>2.3135768774086553E-2</v>
      </c>
      <c r="F16" s="75">
        <v>1.086549</v>
      </c>
      <c r="G16" s="75">
        <v>196088864.06</v>
      </c>
      <c r="H16" s="79">
        <f>(G16/$G$18)</f>
        <v>2.0800891725716274E-2</v>
      </c>
      <c r="I16" s="75">
        <v>0.97031900000000004</v>
      </c>
      <c r="J16" s="191">
        <f>((G16-D16)/D16)</f>
        <v>-0.10092065974420875</v>
      </c>
      <c r="K16" s="191">
        <f>((I16-F16)/F16)</f>
        <v>-0.10697170583195047</v>
      </c>
      <c r="L16" s="48"/>
      <c r="M16" s="50"/>
      <c r="N16" s="293"/>
      <c r="O16" s="293"/>
    </row>
    <row r="17" spans="1:18" ht="12.95" customHeight="1">
      <c r="A17" s="324">
        <v>13</v>
      </c>
      <c r="B17" s="345" t="s">
        <v>180</v>
      </c>
      <c r="C17" s="56" t="s">
        <v>181</v>
      </c>
      <c r="D17" s="75">
        <v>286014095.10000002</v>
      </c>
      <c r="E17" s="79">
        <f t="shared" si="0"/>
        <v>3.0340061648699308E-2</v>
      </c>
      <c r="F17" s="75">
        <v>97.64</v>
      </c>
      <c r="G17" s="75">
        <v>256544154.47</v>
      </c>
      <c r="H17" s="79">
        <f>(G17/$G$18)</f>
        <v>2.7213922654797291E-2</v>
      </c>
      <c r="I17" s="75">
        <v>87.55</v>
      </c>
      <c r="J17" s="191">
        <f>((G17-D17)/D17)</f>
        <v>-0.10303667243985425</v>
      </c>
      <c r="K17" s="191">
        <f>((I17-F17)/F17)</f>
        <v>-0.10333879557558381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10732075411.25</v>
      </c>
      <c r="E18" s="68">
        <f>(D18/$G$111)</f>
        <v>8.9288289618605961E-3</v>
      </c>
      <c r="F18" s="81"/>
      <c r="G18" s="80">
        <f>SUM(G5:G17)</f>
        <v>9426945087.0499992</v>
      </c>
      <c r="H18" s="68">
        <f>(G18/$G$111)</f>
        <v>7.8429918808516595E-3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5" t="s">
        <v>7</v>
      </c>
      <c r="C20" s="345" t="s">
        <v>49</v>
      </c>
      <c r="D20" s="86">
        <v>350514032429.66998</v>
      </c>
      <c r="E20" s="57">
        <f t="shared" ref="E20:E39" si="4">(D20/$G$43)</f>
        <v>0.42837722361638741</v>
      </c>
      <c r="F20" s="86">
        <v>100</v>
      </c>
      <c r="G20" s="86">
        <v>340177173098.35999</v>
      </c>
      <c r="H20" s="57">
        <f t="shared" ref="H20:H42" si="5">(G20/$G$43)</f>
        <v>0.41574413423458578</v>
      </c>
      <c r="I20" s="86">
        <v>100</v>
      </c>
      <c r="J20" s="191">
        <f>((G20-D20)/D20)</f>
        <v>-2.9490572059719378E-2</v>
      </c>
      <c r="K20" s="191">
        <f t="shared" ref="K20:K29" si="6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5" t="s">
        <v>22</v>
      </c>
      <c r="C21" s="345" t="s">
        <v>23</v>
      </c>
      <c r="D21" s="86">
        <v>227482751121.62</v>
      </c>
      <c r="E21" s="57">
        <f t="shared" si="4"/>
        <v>0.27801577206655786</v>
      </c>
      <c r="F21" s="86">
        <v>100</v>
      </c>
      <c r="G21" s="86">
        <v>228973321779.75</v>
      </c>
      <c r="H21" s="57">
        <f t="shared" si="5"/>
        <v>0.27983745810779193</v>
      </c>
      <c r="I21" s="86">
        <v>100</v>
      </c>
      <c r="J21" s="191">
        <f t="shared" ref="J21:J43" si="7">((G21-D21)/D21)</f>
        <v>6.5524557390863238E-3</v>
      </c>
      <c r="K21" s="191">
        <f t="shared" si="6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5" t="s">
        <v>56</v>
      </c>
      <c r="C22" s="345" t="s">
        <v>103</v>
      </c>
      <c r="D22" s="86">
        <v>16104670503.09</v>
      </c>
      <c r="E22" s="57">
        <f t="shared" si="4"/>
        <v>1.9682162193477005E-2</v>
      </c>
      <c r="F22" s="86">
        <v>1</v>
      </c>
      <c r="G22" s="86">
        <v>16125093362.889999</v>
      </c>
      <c r="H22" s="57">
        <f t="shared" si="5"/>
        <v>1.9707121787587364E-2</v>
      </c>
      <c r="I22" s="86">
        <v>1</v>
      </c>
      <c r="J22" s="191">
        <f t="shared" si="7"/>
        <v>1.2681327318109802E-3</v>
      </c>
      <c r="K22" s="191">
        <f t="shared" si="6"/>
        <v>0</v>
      </c>
      <c r="L22" s="9"/>
      <c r="M22" s="4"/>
      <c r="N22" s="10"/>
    </row>
    <row r="23" spans="1:18" ht="12.95" customHeight="1">
      <c r="A23" s="324">
        <v>17</v>
      </c>
      <c r="B23" s="345" t="s">
        <v>51</v>
      </c>
      <c r="C23" s="345" t="s">
        <v>52</v>
      </c>
      <c r="D23" s="86">
        <v>1008478427.86</v>
      </c>
      <c r="E23" s="57">
        <f t="shared" si="4"/>
        <v>1.2325018373989575E-3</v>
      </c>
      <c r="F23" s="86">
        <v>100</v>
      </c>
      <c r="G23" s="86">
        <v>991669220.86000001</v>
      </c>
      <c r="H23" s="57">
        <f t="shared" si="5"/>
        <v>1.211958632963061E-3</v>
      </c>
      <c r="I23" s="86">
        <v>100</v>
      </c>
      <c r="J23" s="191">
        <f t="shared" si="7"/>
        <v>-1.6667889501284904E-2</v>
      </c>
      <c r="K23" s="191">
        <f t="shared" si="6"/>
        <v>0</v>
      </c>
      <c r="L23" s="9"/>
      <c r="M23" s="238"/>
      <c r="N23" s="97"/>
    </row>
    <row r="24" spans="1:18" ht="12.95" customHeight="1">
      <c r="A24" s="324">
        <v>18</v>
      </c>
      <c r="B24" s="345" t="s">
        <v>9</v>
      </c>
      <c r="C24" s="345" t="s">
        <v>24</v>
      </c>
      <c r="D24" s="86">
        <v>91583270400.649994</v>
      </c>
      <c r="E24" s="57">
        <f t="shared" si="4"/>
        <v>0.11192757913853615</v>
      </c>
      <c r="F24" s="78">
        <v>1</v>
      </c>
      <c r="G24" s="86">
        <v>90554276921.130005</v>
      </c>
      <c r="H24" s="57">
        <f t="shared" si="5"/>
        <v>0.11067000503566601</v>
      </c>
      <c r="I24" s="78">
        <v>1</v>
      </c>
      <c r="J24" s="191">
        <f t="shared" si="7"/>
        <v>-1.1235605313267847E-2</v>
      </c>
      <c r="K24" s="191">
        <f t="shared" si="6"/>
        <v>0</v>
      </c>
      <c r="L24" s="9"/>
      <c r="M24" s="220"/>
      <c r="N24" s="10"/>
    </row>
    <row r="25" spans="1:18" ht="12.95" customHeight="1">
      <c r="A25" s="324">
        <v>19</v>
      </c>
      <c r="B25" s="345" t="s">
        <v>75</v>
      </c>
      <c r="C25" s="345" t="s">
        <v>76</v>
      </c>
      <c r="D25" s="86">
        <v>1261786255.22</v>
      </c>
      <c r="E25" s="57">
        <f t="shared" si="4"/>
        <v>1.5420794684358793E-3</v>
      </c>
      <c r="F25" s="78">
        <v>10</v>
      </c>
      <c r="G25" s="86">
        <v>1348975990.8099999</v>
      </c>
      <c r="H25" s="57">
        <f t="shared" si="5"/>
        <v>1.6486375328905035E-3</v>
      </c>
      <c r="I25" s="78">
        <v>10</v>
      </c>
      <c r="J25" s="191">
        <f t="shared" si="7"/>
        <v>6.9100242001604195E-2</v>
      </c>
      <c r="K25" s="191">
        <f t="shared" si="6"/>
        <v>0</v>
      </c>
      <c r="L25" s="9"/>
      <c r="M25" s="272"/>
      <c r="N25" s="273"/>
      <c r="O25" s="401"/>
      <c r="P25" s="402"/>
    </row>
    <row r="26" spans="1:18" ht="12.95" customHeight="1">
      <c r="A26" s="324">
        <v>20</v>
      </c>
      <c r="B26" s="345" t="s">
        <v>107</v>
      </c>
      <c r="C26" s="345" t="s">
        <v>109</v>
      </c>
      <c r="D26" s="86">
        <v>33153561169.889999</v>
      </c>
      <c r="E26" s="57">
        <f t="shared" si="4"/>
        <v>4.0518293628667205E-2</v>
      </c>
      <c r="F26" s="78">
        <v>1</v>
      </c>
      <c r="G26" s="86">
        <v>32910445961.02</v>
      </c>
      <c r="H26" s="57">
        <f t="shared" si="5"/>
        <v>4.0221172804508633E-2</v>
      </c>
      <c r="I26" s="78">
        <v>1</v>
      </c>
      <c r="J26" s="191">
        <f t="shared" si="7"/>
        <v>-7.3330043678926319E-3</v>
      </c>
      <c r="K26" s="191">
        <f t="shared" si="6"/>
        <v>0</v>
      </c>
      <c r="L26" s="9"/>
      <c r="M26" s="238"/>
      <c r="N26" s="10"/>
      <c r="O26" s="399"/>
      <c r="P26" s="400"/>
    </row>
    <row r="27" spans="1:18" ht="12.95" customHeight="1">
      <c r="A27" s="324">
        <v>21</v>
      </c>
      <c r="B27" s="345" t="s">
        <v>114</v>
      </c>
      <c r="C27" s="345" t="s">
        <v>113</v>
      </c>
      <c r="D27" s="86">
        <v>6182433908.6899996</v>
      </c>
      <c r="E27" s="57">
        <f t="shared" si="4"/>
        <v>7.555799848121149E-3</v>
      </c>
      <c r="F27" s="78">
        <v>100</v>
      </c>
      <c r="G27" s="86">
        <v>6055169405.5799999</v>
      </c>
      <c r="H27" s="57">
        <f t="shared" si="5"/>
        <v>7.4002648068297004E-3</v>
      </c>
      <c r="I27" s="78">
        <v>100</v>
      </c>
      <c r="J27" s="191">
        <f t="shared" si="7"/>
        <v>-2.0584854604125614E-2</v>
      </c>
      <c r="K27" s="191">
        <f t="shared" si="6"/>
        <v>0</v>
      </c>
      <c r="L27" s="9"/>
      <c r="M27" s="4"/>
      <c r="N27" s="10"/>
      <c r="O27" s="401"/>
      <c r="P27" s="402"/>
    </row>
    <row r="28" spans="1:18" ht="12.95" customHeight="1">
      <c r="A28" s="324">
        <v>22</v>
      </c>
      <c r="B28" s="345" t="s">
        <v>115</v>
      </c>
      <c r="C28" s="345" t="s">
        <v>116</v>
      </c>
      <c r="D28" s="86">
        <v>9609409913.75</v>
      </c>
      <c r="E28" s="57">
        <f t="shared" si="4"/>
        <v>1.1744044342276005E-2</v>
      </c>
      <c r="F28" s="78">
        <v>100</v>
      </c>
      <c r="G28" s="86">
        <v>9275413687.5799999</v>
      </c>
      <c r="H28" s="57">
        <f t="shared" si="5"/>
        <v>1.1335854190591382E-2</v>
      </c>
      <c r="I28" s="78">
        <v>100</v>
      </c>
      <c r="J28" s="191">
        <f t="shared" si="7"/>
        <v>-3.4757204570083799E-2</v>
      </c>
      <c r="K28" s="191">
        <f t="shared" si="6"/>
        <v>0</v>
      </c>
      <c r="L28" s="9"/>
      <c r="M28" s="4"/>
      <c r="N28" s="10"/>
    </row>
    <row r="29" spans="1:18" ht="12.95" customHeight="1">
      <c r="A29" s="324">
        <v>23</v>
      </c>
      <c r="B29" s="345" t="s">
        <v>117</v>
      </c>
      <c r="C29" s="56" t="s">
        <v>122</v>
      </c>
      <c r="D29" s="86">
        <v>709209687.23000002</v>
      </c>
      <c r="E29" s="57">
        <f t="shared" si="4"/>
        <v>8.6675353529075243E-4</v>
      </c>
      <c r="F29" s="78">
        <v>10</v>
      </c>
      <c r="G29" s="86">
        <v>711068692.97000003</v>
      </c>
      <c r="H29" s="57">
        <f t="shared" si="5"/>
        <v>8.6902550058717148E-4</v>
      </c>
      <c r="I29" s="78">
        <v>10</v>
      </c>
      <c r="J29" s="191">
        <f t="shared" si="7"/>
        <v>2.6212356845559067E-3</v>
      </c>
      <c r="K29" s="191">
        <f t="shared" si="6"/>
        <v>0</v>
      </c>
      <c r="L29" s="9"/>
      <c r="M29" s="274"/>
      <c r="N29" s="260"/>
    </row>
    <row r="30" spans="1:18" ht="12.95" customHeight="1">
      <c r="A30" s="324">
        <v>24</v>
      </c>
      <c r="B30" s="345" t="s">
        <v>14</v>
      </c>
      <c r="C30" s="345" t="s">
        <v>124</v>
      </c>
      <c r="D30" s="77">
        <v>2875267354</v>
      </c>
      <c r="E30" s="57">
        <f t="shared" si="4"/>
        <v>3.5139792770165191E-3</v>
      </c>
      <c r="F30" s="78">
        <v>100</v>
      </c>
      <c r="G30" s="77">
        <v>2843169950</v>
      </c>
      <c r="H30" s="57">
        <f t="shared" si="5"/>
        <v>3.4747517553235826E-3</v>
      </c>
      <c r="I30" s="78">
        <v>100</v>
      </c>
      <c r="J30" s="191">
        <f t="shared" si="7"/>
        <v>-1.1163276331624221E-2</v>
      </c>
      <c r="K30" s="191">
        <f t="shared" ref="K30:K42" si="8">((I30-F30)/F30)</f>
        <v>0</v>
      </c>
      <c r="L30" s="9"/>
      <c r="M30" s="4"/>
      <c r="N30" s="10"/>
      <c r="O30" s="401"/>
      <c r="P30" s="402"/>
    </row>
    <row r="31" spans="1:18" ht="12.95" customHeight="1">
      <c r="A31" s="324">
        <v>25</v>
      </c>
      <c r="B31" s="345" t="s">
        <v>66</v>
      </c>
      <c r="C31" s="345" t="s">
        <v>125</v>
      </c>
      <c r="D31" s="77">
        <v>16607177879.530001</v>
      </c>
      <c r="E31" s="57">
        <f t="shared" si="4"/>
        <v>2.0296296564286578E-2</v>
      </c>
      <c r="F31" s="78">
        <v>100</v>
      </c>
      <c r="G31" s="77">
        <v>16458642394.790001</v>
      </c>
      <c r="H31" s="57">
        <f t="shared" si="5"/>
        <v>2.011476540526172E-2</v>
      </c>
      <c r="I31" s="78">
        <v>100</v>
      </c>
      <c r="J31" s="191">
        <f t="shared" si="7"/>
        <v>-8.9440533375080272E-3</v>
      </c>
      <c r="K31" s="191">
        <f t="shared" si="8"/>
        <v>0</v>
      </c>
      <c r="L31" s="9"/>
      <c r="M31" s="357"/>
      <c r="N31" s="218"/>
    </row>
    <row r="32" spans="1:18" ht="12.95" customHeight="1">
      <c r="A32" s="324">
        <v>26</v>
      </c>
      <c r="B32" s="345" t="s">
        <v>128</v>
      </c>
      <c r="C32" s="345" t="s">
        <v>130</v>
      </c>
      <c r="D32" s="370">
        <v>16725973830.93</v>
      </c>
      <c r="E32" s="57">
        <f t="shared" si="4"/>
        <v>2.0441481849693976E-2</v>
      </c>
      <c r="F32" s="78">
        <v>100</v>
      </c>
      <c r="G32" s="370">
        <v>16488342229.110001</v>
      </c>
      <c r="H32" s="57">
        <f t="shared" si="5"/>
        <v>2.0151062761118423E-2</v>
      </c>
      <c r="I32" s="78">
        <v>100</v>
      </c>
      <c r="J32" s="191">
        <f t="shared" si="7"/>
        <v>-1.4207340285357056E-2</v>
      </c>
      <c r="K32" s="191">
        <f t="shared" si="8"/>
        <v>0</v>
      </c>
      <c r="L32" s="9"/>
      <c r="M32" s="358"/>
      <c r="N32" s="359"/>
    </row>
    <row r="33" spans="1:16" ht="12.95" customHeight="1">
      <c r="A33" s="324">
        <v>27</v>
      </c>
      <c r="B33" s="345" t="s">
        <v>128</v>
      </c>
      <c r="C33" s="345" t="s">
        <v>129</v>
      </c>
      <c r="D33" s="77">
        <v>869467333.48000002</v>
      </c>
      <c r="E33" s="57">
        <f t="shared" si="4"/>
        <v>1.0626108169179773E-3</v>
      </c>
      <c r="F33" s="78">
        <v>1000000</v>
      </c>
      <c r="G33" s="77">
        <v>767091247.77999997</v>
      </c>
      <c r="H33" s="57">
        <f t="shared" si="5"/>
        <v>9.3749290636562627E-4</v>
      </c>
      <c r="I33" s="78">
        <v>1000000</v>
      </c>
      <c r="J33" s="191">
        <f t="shared" si="7"/>
        <v>-0.1177457527820451</v>
      </c>
      <c r="K33" s="191">
        <f t="shared" si="8"/>
        <v>0</v>
      </c>
      <c r="L33" s="9"/>
      <c r="M33" s="360"/>
      <c r="N33" s="218"/>
    </row>
    <row r="34" spans="1:16" ht="12.95" customHeight="1">
      <c r="A34" s="324">
        <v>28</v>
      </c>
      <c r="B34" s="345" t="s">
        <v>140</v>
      </c>
      <c r="C34" s="345" t="s">
        <v>141</v>
      </c>
      <c r="D34" s="77">
        <v>6809641608.71</v>
      </c>
      <c r="E34" s="57">
        <f t="shared" si="4"/>
        <v>8.3223354738219488E-3</v>
      </c>
      <c r="F34" s="78">
        <v>1</v>
      </c>
      <c r="G34" s="77">
        <v>6884217884.1999998</v>
      </c>
      <c r="H34" s="57">
        <f t="shared" si="5"/>
        <v>8.413478124005197E-3</v>
      </c>
      <c r="I34" s="78">
        <v>1</v>
      </c>
      <c r="J34" s="191">
        <f t="shared" si="7"/>
        <v>1.0951571283077744E-2</v>
      </c>
      <c r="K34" s="191">
        <f t="shared" si="8"/>
        <v>0</v>
      </c>
      <c r="L34" s="9"/>
      <c r="M34" s="330"/>
      <c r="N34" s="218"/>
    </row>
    <row r="35" spans="1:16" ht="12.95" customHeight="1" thickBot="1">
      <c r="A35" s="324">
        <v>29</v>
      </c>
      <c r="B35" s="345" t="s">
        <v>19</v>
      </c>
      <c r="C35" s="77" t="s">
        <v>146</v>
      </c>
      <c r="D35" s="77">
        <v>17056495393.82</v>
      </c>
      <c r="E35" s="57">
        <f t="shared" si="4"/>
        <v>2.0845425476357701E-2</v>
      </c>
      <c r="F35" s="78">
        <v>1</v>
      </c>
      <c r="G35" s="77">
        <v>16366353617.49</v>
      </c>
      <c r="H35" s="57">
        <f t="shared" si="5"/>
        <v>2.0001975597913113E-2</v>
      </c>
      <c r="I35" s="78">
        <v>1</v>
      </c>
      <c r="J35" s="191">
        <f t="shared" si="7"/>
        <v>-4.046210903208497E-2</v>
      </c>
      <c r="K35" s="191">
        <f t="shared" si="8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5" t="s">
        <v>79</v>
      </c>
      <c r="C36" s="345" t="s">
        <v>149</v>
      </c>
      <c r="D36" s="76">
        <v>709313184.85000002</v>
      </c>
      <c r="E36" s="57">
        <f t="shared" si="4"/>
        <v>8.6688002387324702E-4</v>
      </c>
      <c r="F36" s="78">
        <v>100</v>
      </c>
      <c r="G36" s="76">
        <v>720255005.82000005</v>
      </c>
      <c r="H36" s="57">
        <f t="shared" si="5"/>
        <v>8.8025246107910023E-4</v>
      </c>
      <c r="I36" s="78">
        <v>100</v>
      </c>
      <c r="J36" s="235">
        <f t="shared" ref="J36:J41" si="9">((G36-D36)/D36)</f>
        <v>1.5425937658714068E-2</v>
      </c>
      <c r="K36" s="235">
        <f t="shared" ref="K36:K41" si="10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5" t="s">
        <v>161</v>
      </c>
      <c r="D37" s="76">
        <v>18676415025.700001</v>
      </c>
      <c r="E37" s="57">
        <f t="shared" si="4"/>
        <v>2.2825194073855068E-2</v>
      </c>
      <c r="F37" s="78">
        <v>1</v>
      </c>
      <c r="G37" s="76">
        <v>18720203899.830002</v>
      </c>
      <c r="H37" s="57">
        <f t="shared" si="5"/>
        <v>2.2878710208986866E-2</v>
      </c>
      <c r="I37" s="78">
        <v>1</v>
      </c>
      <c r="J37" s="235">
        <f t="shared" si="9"/>
        <v>2.3446081097332995E-3</v>
      </c>
      <c r="K37" s="235">
        <f t="shared" si="10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5" t="s">
        <v>162</v>
      </c>
      <c r="D38" s="76">
        <v>918184569.86000001</v>
      </c>
      <c r="E38" s="57">
        <f t="shared" si="4"/>
        <v>1.1221501007465501E-3</v>
      </c>
      <c r="F38" s="78">
        <v>10</v>
      </c>
      <c r="G38" s="76">
        <v>913904632.80999994</v>
      </c>
      <c r="H38" s="57">
        <f t="shared" si="5"/>
        <v>1.1169194184311429E-3</v>
      </c>
      <c r="I38" s="78">
        <v>10</v>
      </c>
      <c r="J38" s="191">
        <f t="shared" si="9"/>
        <v>-4.6613036098533591E-3</v>
      </c>
      <c r="K38" s="191">
        <f t="shared" si="10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5" t="s">
        <v>174</v>
      </c>
      <c r="D39" s="76">
        <v>1370806046.6500001</v>
      </c>
      <c r="E39" s="57">
        <f t="shared" si="4"/>
        <v>1.6753169175853413E-3</v>
      </c>
      <c r="F39" s="78">
        <v>1</v>
      </c>
      <c r="G39" s="76">
        <v>1362931435.9100001</v>
      </c>
      <c r="H39" s="57">
        <f t="shared" si="5"/>
        <v>1.6656930407251821E-3</v>
      </c>
      <c r="I39" s="78">
        <v>1</v>
      </c>
      <c r="J39" s="191">
        <f t="shared" si="9"/>
        <v>-5.7445112379275838E-3</v>
      </c>
      <c r="K39" s="191">
        <f t="shared" si="10"/>
        <v>0</v>
      </c>
      <c r="L39" s="9"/>
      <c r="M39" s="4"/>
      <c r="N39" s="218"/>
    </row>
    <row r="40" spans="1:16" ht="12.95" customHeight="1">
      <c r="A40" s="324">
        <v>34</v>
      </c>
      <c r="B40" s="345" t="s">
        <v>11</v>
      </c>
      <c r="C40" s="56" t="s">
        <v>176</v>
      </c>
      <c r="D40" s="76">
        <v>8742742762.5</v>
      </c>
      <c r="E40" s="57">
        <f>(D40/$G$43)</f>
        <v>1.0684855740100736E-2</v>
      </c>
      <c r="F40" s="78">
        <v>100</v>
      </c>
      <c r="G40" s="76">
        <v>8441934440.0799999</v>
      </c>
      <c r="H40" s="57">
        <f>(G40/$G$43)</f>
        <v>1.0317225853486031E-2</v>
      </c>
      <c r="I40" s="78">
        <v>100</v>
      </c>
      <c r="J40" s="191">
        <f t="shared" si="9"/>
        <v>-3.4406630801291416E-2</v>
      </c>
      <c r="K40" s="191">
        <f t="shared" si="10"/>
        <v>0</v>
      </c>
      <c r="L40" s="9"/>
      <c r="M40" s="371"/>
      <c r="N40" s="218"/>
    </row>
    <row r="41" spans="1:16" ht="12.95" customHeight="1">
      <c r="A41" s="324">
        <v>35</v>
      </c>
      <c r="B41" s="345" t="s">
        <v>177</v>
      </c>
      <c r="C41" s="56" t="s">
        <v>178</v>
      </c>
      <c r="D41" s="76">
        <v>801486061.73000002</v>
      </c>
      <c r="E41" s="57">
        <f>(D41/$G$43)</f>
        <v>9.795281846812227E-4</v>
      </c>
      <c r="F41" s="78">
        <v>1</v>
      </c>
      <c r="G41" s="76">
        <v>803425653.58000004</v>
      </c>
      <c r="H41" s="57">
        <f>(G41/$G$43)</f>
        <v>9.8189863748704225E-4</v>
      </c>
      <c r="I41" s="78">
        <v>1</v>
      </c>
      <c r="J41" s="191">
        <f t="shared" si="9"/>
        <v>2.4199944860094427E-3</v>
      </c>
      <c r="K41" s="191">
        <f t="shared" si="10"/>
        <v>0</v>
      </c>
      <c r="L41" s="9"/>
      <c r="M41" s="4"/>
      <c r="N41" s="218"/>
    </row>
    <row r="42" spans="1:16" ht="12.95" customHeight="1">
      <c r="A42" s="324">
        <v>36</v>
      </c>
      <c r="B42" s="345" t="s">
        <v>180</v>
      </c>
      <c r="C42" s="56" t="s">
        <v>182</v>
      </c>
      <c r="D42" s="76">
        <v>375783716.13999999</v>
      </c>
      <c r="E42" s="57">
        <f>(D42/$G$43)</f>
        <v>4.5926031515614599E-4</v>
      </c>
      <c r="F42" s="78">
        <v>100</v>
      </c>
      <c r="G42" s="76">
        <v>343775010.94</v>
      </c>
      <c r="H42" s="57">
        <f t="shared" si="5"/>
        <v>4.2014119581565949E-4</v>
      </c>
      <c r="I42" s="78">
        <v>100</v>
      </c>
      <c r="J42" s="191">
        <f t="shared" si="7"/>
        <v>-8.517853175967581E-2</v>
      </c>
      <c r="K42" s="191">
        <f t="shared" si="8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830148358585.56982</v>
      </c>
      <c r="E43" s="68">
        <f>(D43/$G$111)</f>
        <v>0.69066349450078468</v>
      </c>
      <c r="F43" s="88"/>
      <c r="G43" s="87">
        <f>SUM(G20:G42)</f>
        <v>818236855523.28979</v>
      </c>
      <c r="H43" s="68">
        <f>(G43/$G$111)</f>
        <v>0.68075341006266299</v>
      </c>
      <c r="I43" s="88"/>
      <c r="J43" s="191">
        <f t="shared" si="7"/>
        <v>-1.4348643756370469E-2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5" t="s">
        <v>7</v>
      </c>
      <c r="C45" s="345" t="s">
        <v>25</v>
      </c>
      <c r="D45" s="75">
        <v>36389895962.720001</v>
      </c>
      <c r="E45" s="57">
        <f t="shared" ref="E45:E51" si="11">(D45/$G$54)</f>
        <v>0.34994612187830693</v>
      </c>
      <c r="F45" s="98">
        <v>213.5</v>
      </c>
      <c r="G45" s="75">
        <v>37279860386.230003</v>
      </c>
      <c r="H45" s="57">
        <f t="shared" ref="H45:H51" si="12">(G45/$G$54)</f>
        <v>0.35850453047986069</v>
      </c>
      <c r="I45" s="98">
        <v>213.76</v>
      </c>
      <c r="J45" s="191">
        <f>((G45-D45)/D45)</f>
        <v>2.4456360755241928E-2</v>
      </c>
      <c r="K45" s="191">
        <f t="shared" ref="K45:K53" si="13">((I45-F45)/F45)</f>
        <v>1.2177985948477327E-3</v>
      </c>
      <c r="L45" s="9"/>
      <c r="M45" s="4"/>
    </row>
    <row r="46" spans="1:16" ht="12.95" customHeight="1">
      <c r="A46" s="324">
        <v>38</v>
      </c>
      <c r="B46" s="345" t="s">
        <v>56</v>
      </c>
      <c r="C46" s="345" t="s">
        <v>101</v>
      </c>
      <c r="D46" s="75">
        <v>26419191739.450001</v>
      </c>
      <c r="E46" s="57">
        <f t="shared" si="11"/>
        <v>0.2540621083899598</v>
      </c>
      <c r="F46" s="98">
        <v>1.7659</v>
      </c>
      <c r="G46" s="75">
        <v>27281191016.240002</v>
      </c>
      <c r="H46" s="57">
        <f t="shared" si="12"/>
        <v>0.26235158809288611</v>
      </c>
      <c r="I46" s="98">
        <v>1.7688999999999999</v>
      </c>
      <c r="J46" s="235">
        <f t="shared" ref="J46:J54" si="14">((G46-D46)/D46)</f>
        <v>3.2627768680100665E-2</v>
      </c>
      <c r="K46" s="235">
        <f t="shared" si="13"/>
        <v>1.6988504445324716E-3</v>
      </c>
      <c r="L46" s="9"/>
      <c r="M46" s="372"/>
    </row>
    <row r="47" spans="1:16" ht="12.95" customHeight="1">
      <c r="A47" s="324">
        <v>39</v>
      </c>
      <c r="B47" s="345" t="s">
        <v>79</v>
      </c>
      <c r="C47" s="345" t="s">
        <v>26</v>
      </c>
      <c r="D47" s="75">
        <v>1754569155.0799999</v>
      </c>
      <c r="E47" s="57">
        <f t="shared" si="11"/>
        <v>1.6872943852781746E-2</v>
      </c>
      <c r="F47" s="78">
        <v>315.18</v>
      </c>
      <c r="G47" s="75">
        <v>1839992586.49</v>
      </c>
      <c r="H47" s="57">
        <f t="shared" si="12"/>
        <v>1.7694424589360158E-2</v>
      </c>
      <c r="I47" s="78">
        <v>303.70999999999998</v>
      </c>
      <c r="J47" s="235">
        <f t="shared" si="14"/>
        <v>4.8686272161273227E-2</v>
      </c>
      <c r="K47" s="235">
        <f t="shared" si="13"/>
        <v>-3.6391903039533054E-2</v>
      </c>
      <c r="L47" s="9"/>
      <c r="M47" s="220"/>
      <c r="N47" s="221"/>
    </row>
    <row r="48" spans="1:16" ht="12.95" customHeight="1">
      <c r="A48" s="324">
        <v>40</v>
      </c>
      <c r="B48" s="377" t="s">
        <v>22</v>
      </c>
      <c r="C48" s="377" t="s">
        <v>29</v>
      </c>
      <c r="D48" s="75">
        <v>10388484142.110001</v>
      </c>
      <c r="E48" s="57">
        <f t="shared" si="11"/>
        <v>9.9901624930448213E-2</v>
      </c>
      <c r="F48" s="78">
        <v>1326.33</v>
      </c>
      <c r="G48" s="75">
        <v>8086030976.4499998</v>
      </c>
      <c r="H48" s="57">
        <f t="shared" si="12"/>
        <v>7.7759914029307098E-2</v>
      </c>
      <c r="I48" s="78">
        <v>1299.27</v>
      </c>
      <c r="J48" s="191">
        <f t="shared" si="14"/>
        <v>-0.22163514273723003</v>
      </c>
      <c r="K48" s="191">
        <f t="shared" si="13"/>
        <v>-2.040216235778422E-2</v>
      </c>
      <c r="L48" s="9"/>
      <c r="M48" s="322"/>
      <c r="N48" s="222"/>
      <c r="O48" s="97"/>
    </row>
    <row r="49" spans="1:16" ht="12.95" customHeight="1">
      <c r="A49" s="324" t="s">
        <v>184</v>
      </c>
      <c r="B49" s="345" t="s">
        <v>22</v>
      </c>
      <c r="C49" s="345" t="s">
        <v>87</v>
      </c>
      <c r="D49" s="75">
        <v>4095309834.8400002</v>
      </c>
      <c r="E49" s="57">
        <f t="shared" si="11"/>
        <v>3.9382849460755272E-2</v>
      </c>
      <c r="F49" s="78">
        <v>44236.23</v>
      </c>
      <c r="G49" s="75">
        <v>4095309834.8400002</v>
      </c>
      <c r="H49" s="57">
        <f t="shared" si="12"/>
        <v>3.9382849460755272E-2</v>
      </c>
      <c r="I49" s="78">
        <v>44236.23</v>
      </c>
      <c r="J49" s="191">
        <f t="shared" si="14"/>
        <v>0</v>
      </c>
      <c r="K49" s="191">
        <f t="shared" si="13"/>
        <v>0</v>
      </c>
      <c r="L49" s="9"/>
      <c r="M49" s="333"/>
      <c r="N49" s="223"/>
    </row>
    <row r="50" spans="1:16" ht="12.95" customHeight="1">
      <c r="A50" s="324" t="s">
        <v>185</v>
      </c>
      <c r="B50" s="345" t="s">
        <v>22</v>
      </c>
      <c r="C50" s="345" t="s">
        <v>86</v>
      </c>
      <c r="D50" s="75">
        <v>491942140.70999998</v>
      </c>
      <c r="E50" s="57">
        <f t="shared" si="11"/>
        <v>4.7307979255104497E-3</v>
      </c>
      <c r="F50" s="78">
        <v>43957.53</v>
      </c>
      <c r="G50" s="75">
        <v>491942140.70999998</v>
      </c>
      <c r="H50" s="57">
        <f t="shared" si="12"/>
        <v>4.7307979255104497E-3</v>
      </c>
      <c r="I50" s="78">
        <v>43957.53</v>
      </c>
      <c r="J50" s="191">
        <f t="shared" si="14"/>
        <v>0</v>
      </c>
      <c r="K50" s="191">
        <f>((I50-F50)/F50)</f>
        <v>0</v>
      </c>
      <c r="L50" s="9"/>
      <c r="M50" s="322"/>
      <c r="N50" s="223"/>
    </row>
    <row r="51" spans="1:16" ht="12.95" customHeight="1">
      <c r="A51" s="324">
        <v>42</v>
      </c>
      <c r="B51" s="345" t="s">
        <v>56</v>
      </c>
      <c r="C51" s="345" t="s">
        <v>134</v>
      </c>
      <c r="D51" s="75">
        <v>21572821287.959999</v>
      </c>
      <c r="E51" s="57">
        <f t="shared" si="11"/>
        <v>0.20745662904420961</v>
      </c>
      <c r="F51" s="78">
        <v>41504.280839999999</v>
      </c>
      <c r="G51" s="75">
        <v>22064272837.900002</v>
      </c>
      <c r="H51" s="57">
        <f t="shared" si="12"/>
        <v>0.2121827091673508</v>
      </c>
      <c r="I51" s="78">
        <v>41795.109900000003</v>
      </c>
      <c r="J51" s="191">
        <f t="shared" si="14"/>
        <v>2.2781051369219211E-2</v>
      </c>
      <c r="K51" s="191">
        <f>((I51-F51)/F51)</f>
        <v>7.0072063438746642E-3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5" t="s">
        <v>158</v>
      </c>
      <c r="D52" s="78">
        <v>2357702354.0500002</v>
      </c>
      <c r="E52" s="57">
        <f>(D52/$G$54)</f>
        <v>2.2673018801383841E-2</v>
      </c>
      <c r="F52" s="78">
        <v>306.5</v>
      </c>
      <c r="G52" s="78">
        <v>2364290970</v>
      </c>
      <c r="H52" s="57">
        <f>(G52/$G$54)</f>
        <v>2.273637871322888E-2</v>
      </c>
      <c r="I52" s="78">
        <v>306.45</v>
      </c>
      <c r="J52" s="191">
        <f>((G52-D52)/D52)</f>
        <v>2.7945070923316743E-3</v>
      </c>
      <c r="K52" s="191">
        <f>((I52-F52)/F52)</f>
        <v>-1.6313213703103219E-4</v>
      </c>
      <c r="L52" s="9"/>
      <c r="M52" s="334"/>
      <c r="N52" s="223"/>
    </row>
    <row r="53" spans="1:16" ht="12.95" customHeight="1">
      <c r="A53" s="324">
        <v>44</v>
      </c>
      <c r="B53" s="345" t="s">
        <v>117</v>
      </c>
      <c r="C53" s="345" t="s">
        <v>169</v>
      </c>
      <c r="D53" s="366">
        <v>483483956.39999998</v>
      </c>
      <c r="E53" s="57">
        <f>(D53/$G$54)</f>
        <v>4.649459171465955E-3</v>
      </c>
      <c r="F53" s="78">
        <v>36820.79</v>
      </c>
      <c r="G53" s="366">
        <v>484248092.39999998</v>
      </c>
      <c r="H53" s="57">
        <f>(G53/$G$54)</f>
        <v>4.6568075417405376E-3</v>
      </c>
      <c r="I53" s="78">
        <v>36893.370000000003</v>
      </c>
      <c r="J53" s="191">
        <f t="shared" si="14"/>
        <v>1.5804785037537184E-3</v>
      </c>
      <c r="K53" s="191">
        <f t="shared" si="13"/>
        <v>1.9711690053364349E-3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103953400573.31999</v>
      </c>
      <c r="E54" s="68">
        <f>(D54/$G$111)</f>
        <v>8.6486732356537463E-2</v>
      </c>
      <c r="F54" s="88"/>
      <c r="G54" s="213">
        <f>SUM(G45:G53)</f>
        <v>103987138841.26001</v>
      </c>
      <c r="H54" s="68">
        <f>(G54/$G$111)</f>
        <v>8.6514801785083417E-2</v>
      </c>
      <c r="I54" s="88"/>
      <c r="J54" s="191">
        <f t="shared" si="14"/>
        <v>3.2455184490305888E-4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5" t="s">
        <v>11</v>
      </c>
      <c r="C56" s="56" t="s">
        <v>27</v>
      </c>
      <c r="D56" s="78">
        <v>7266548696.3100004</v>
      </c>
      <c r="E56" s="57">
        <f>(D56/$G$76)</f>
        <v>3.6323621851996397E-2</v>
      </c>
      <c r="F56" s="78">
        <v>3130.639999863</v>
      </c>
      <c r="G56" s="78">
        <v>7123814873.4700003</v>
      </c>
      <c r="H56" s="57">
        <f>(G56/$G$76)</f>
        <v>3.5610131910208384E-2</v>
      </c>
      <c r="I56" s="78">
        <v>3131.41</v>
      </c>
      <c r="J56" s="191">
        <f t="shared" ref="J56:J63" si="15">((G56-D56)/D56)</f>
        <v>-1.9642588084833355E-2</v>
      </c>
      <c r="K56" s="191">
        <f t="shared" ref="K56:K75" si="16">((I56-F56)/F56)</f>
        <v>2.459561422052977E-4</v>
      </c>
      <c r="L56" s="9"/>
      <c r="M56" s="240"/>
      <c r="N56"/>
      <c r="O56"/>
    </row>
    <row r="57" spans="1:16" ht="12.95" customHeight="1" thickBot="1">
      <c r="A57" s="324">
        <v>46</v>
      </c>
      <c r="B57" s="345" t="s">
        <v>66</v>
      </c>
      <c r="C57" s="345" t="s">
        <v>69</v>
      </c>
      <c r="D57" s="78">
        <v>3061556341.52</v>
      </c>
      <c r="E57" s="57">
        <f t="shared" ref="E57:E71" si="17">(D57/$G$76)</f>
        <v>1.5303938565006184E-2</v>
      </c>
      <c r="F57" s="78">
        <v>1</v>
      </c>
      <c r="G57" s="78">
        <v>3434457682.2399998</v>
      </c>
      <c r="H57" s="57">
        <f t="shared" ref="H57:H75" si="18">(G57/$G$76)</f>
        <v>1.7167977169095364E-2</v>
      </c>
      <c r="I57" s="78">
        <v>1</v>
      </c>
      <c r="J57" s="191">
        <f t="shared" si="15"/>
        <v>0.12180123411835103</v>
      </c>
      <c r="K57" s="191">
        <f t="shared" si="16"/>
        <v>0</v>
      </c>
      <c r="L57" s="9"/>
      <c r="M57" s="336"/>
      <c r="N57" s="225"/>
      <c r="O57"/>
    </row>
    <row r="58" spans="1:16" ht="12" customHeight="1">
      <c r="A58" s="324">
        <v>47</v>
      </c>
      <c r="B58" s="345" t="s">
        <v>19</v>
      </c>
      <c r="C58" s="345" t="s">
        <v>28</v>
      </c>
      <c r="D58" s="78">
        <v>9566188339.1599998</v>
      </c>
      <c r="E58" s="57">
        <f t="shared" si="17"/>
        <v>4.7818933350446985E-2</v>
      </c>
      <c r="F58" s="78">
        <v>23.177600000000002</v>
      </c>
      <c r="G58" s="78">
        <v>9694597544.0599995</v>
      </c>
      <c r="H58" s="57">
        <f t="shared" si="18"/>
        <v>4.8460818184091828E-2</v>
      </c>
      <c r="I58" s="78">
        <v>23.1998</v>
      </c>
      <c r="J58" s="191">
        <f t="shared" si="15"/>
        <v>1.3423236125756138E-2</v>
      </c>
      <c r="K58" s="191">
        <f t="shared" si="16"/>
        <v>9.5782134474656558E-4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5" t="s">
        <v>135</v>
      </c>
      <c r="C59" s="375" t="s">
        <v>138</v>
      </c>
      <c r="D59" s="78">
        <v>486137474.25999999</v>
      </c>
      <c r="E59" s="57">
        <f t="shared" si="17"/>
        <v>2.4300771275463768E-3</v>
      </c>
      <c r="F59" s="78">
        <v>1.9673</v>
      </c>
      <c r="G59" s="78">
        <v>469046198.82999998</v>
      </c>
      <c r="H59" s="57">
        <f t="shared" si="18"/>
        <v>2.3446422049120739E-3</v>
      </c>
      <c r="I59" s="78">
        <v>1.9578</v>
      </c>
      <c r="J59" s="235">
        <f t="shared" si="15"/>
        <v>-3.5157288493376078E-2</v>
      </c>
      <c r="K59" s="235">
        <f t="shared" si="16"/>
        <v>-4.828953387892067E-3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5" t="s">
        <v>7</v>
      </c>
      <c r="C60" s="345" t="s">
        <v>88</v>
      </c>
      <c r="D60" s="75">
        <v>15195793071.57</v>
      </c>
      <c r="E60" s="57">
        <f t="shared" si="17"/>
        <v>7.5959890223151944E-2</v>
      </c>
      <c r="F60" s="98">
        <v>278.26</v>
      </c>
      <c r="G60" s="75">
        <v>15208326762.209999</v>
      </c>
      <c r="H60" s="57">
        <f t="shared" si="18"/>
        <v>7.602254294292915E-2</v>
      </c>
      <c r="I60" s="98">
        <v>278.44</v>
      </c>
      <c r="J60" s="191">
        <f t="shared" si="15"/>
        <v>8.2481319540003662E-4</v>
      </c>
      <c r="K60" s="191">
        <f t="shared" si="16"/>
        <v>6.4687702149071667E-4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5" t="s">
        <v>30</v>
      </c>
      <c r="C61" s="345" t="s">
        <v>50</v>
      </c>
      <c r="D61" s="75">
        <v>4403626367.1700001</v>
      </c>
      <c r="E61" s="57">
        <f t="shared" si="17"/>
        <v>2.2012604005501295E-2</v>
      </c>
      <c r="F61" s="98">
        <v>1.02</v>
      </c>
      <c r="G61" s="75">
        <v>4401899357.8400002</v>
      </c>
      <c r="H61" s="57">
        <f t="shared" si="18"/>
        <v>2.2003971126749705E-2</v>
      </c>
      <c r="I61" s="98">
        <v>1.02</v>
      </c>
      <c r="J61" s="191">
        <f t="shared" si="15"/>
        <v>-3.9217889666461189E-4</v>
      </c>
      <c r="K61" s="191">
        <f t="shared" si="16"/>
        <v>0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5" t="s">
        <v>145</v>
      </c>
      <c r="D62" s="76">
        <v>11156850230.290001</v>
      </c>
      <c r="E62" s="57">
        <f t="shared" si="17"/>
        <v>5.5770246063334736E-2</v>
      </c>
      <c r="F62" s="98">
        <v>3.7</v>
      </c>
      <c r="G62" s="76">
        <v>11139436702.42</v>
      </c>
      <c r="H62" s="57">
        <f t="shared" si="18"/>
        <v>5.5683200283020852E-2</v>
      </c>
      <c r="I62" s="98">
        <v>3.71</v>
      </c>
      <c r="J62" s="191">
        <f t="shared" si="15"/>
        <v>-1.5607924737328135E-3</v>
      </c>
      <c r="K62" s="191">
        <f t="shared" si="16"/>
        <v>2.7027027027026452E-3</v>
      </c>
      <c r="L62" s="9"/>
      <c r="M62" s="4"/>
      <c r="N62" s="323"/>
      <c r="O62" s="331"/>
    </row>
    <row r="63" spans="1:16" ht="12" customHeight="1" thickBot="1">
      <c r="A63" s="324">
        <v>52</v>
      </c>
      <c r="B63" s="345" t="s">
        <v>7</v>
      </c>
      <c r="C63" s="56" t="s">
        <v>93</v>
      </c>
      <c r="D63" s="75">
        <v>33542074050.32</v>
      </c>
      <c r="E63" s="57">
        <f t="shared" si="17"/>
        <v>0.16766826520466047</v>
      </c>
      <c r="F63" s="75">
        <v>3768.89</v>
      </c>
      <c r="G63" s="75">
        <v>33412576760.759998</v>
      </c>
      <c r="H63" s="57">
        <f t="shared" si="18"/>
        <v>0.16702094131357795</v>
      </c>
      <c r="I63" s="75">
        <v>3772.09</v>
      </c>
      <c r="J63" s="191">
        <f t="shared" si="15"/>
        <v>-3.8607418660434904E-3</v>
      </c>
      <c r="K63" s="191">
        <f t="shared" si="16"/>
        <v>8.4905635346223241E-4</v>
      </c>
      <c r="L63" s="9"/>
      <c r="M63" s="4"/>
      <c r="N63" s="317"/>
      <c r="O63" s="332"/>
    </row>
    <row r="64" spans="1:16" ht="12.95" customHeight="1">
      <c r="A64" s="324">
        <v>53</v>
      </c>
      <c r="B64" s="345" t="s">
        <v>7</v>
      </c>
      <c r="C64" s="56" t="s">
        <v>94</v>
      </c>
      <c r="D64" s="75">
        <v>251455589.08000001</v>
      </c>
      <c r="E64" s="57">
        <f t="shared" si="17"/>
        <v>1.2569622955876023E-3</v>
      </c>
      <c r="F64" s="75">
        <v>3175.61</v>
      </c>
      <c r="G64" s="75">
        <v>238550501.38</v>
      </c>
      <c r="H64" s="57">
        <f t="shared" si="18"/>
        <v>1.1924530567216066E-3</v>
      </c>
      <c r="I64" s="75">
        <v>3011.46</v>
      </c>
      <c r="J64" s="191">
        <f t="shared" ref="J64:J75" si="19">((G64-D64)/D64)</f>
        <v>-5.1321538515870069E-2</v>
      </c>
      <c r="K64" s="191">
        <f t="shared" si="16"/>
        <v>-5.1690856244941942E-2</v>
      </c>
      <c r="L64" s="9"/>
      <c r="M64" s="4"/>
      <c r="N64" s="398"/>
      <c r="O64" s="398"/>
    </row>
    <row r="65" spans="1:16" ht="12.95" customHeight="1">
      <c r="A65" s="324">
        <v>54</v>
      </c>
      <c r="B65" s="345" t="s">
        <v>117</v>
      </c>
      <c r="C65" s="56" t="s">
        <v>118</v>
      </c>
      <c r="D65" s="75">
        <v>55113556.409999996</v>
      </c>
      <c r="E65" s="57">
        <f t="shared" si="17"/>
        <v>2.7549859852616168E-4</v>
      </c>
      <c r="F65" s="75">
        <v>12.284893</v>
      </c>
      <c r="G65" s="75">
        <v>55113556.409999996</v>
      </c>
      <c r="H65" s="57">
        <f t="shared" si="18"/>
        <v>2.7549859852616168E-4</v>
      </c>
      <c r="I65" s="75">
        <v>12.31673</v>
      </c>
      <c r="J65" s="191">
        <f t="shared" si="19"/>
        <v>0</v>
      </c>
      <c r="K65" s="191">
        <f t="shared" si="16"/>
        <v>2.5915569634997592E-3</v>
      </c>
      <c r="L65" s="9"/>
      <c r="M65" s="259"/>
      <c r="N65" s="260"/>
      <c r="O65" s="403"/>
      <c r="P65" s="61"/>
    </row>
    <row r="66" spans="1:16" ht="12.95" customHeight="1">
      <c r="A66" s="324">
        <v>55</v>
      </c>
      <c r="B66" s="345" t="s">
        <v>38</v>
      </c>
      <c r="C66" s="345" t="s">
        <v>112</v>
      </c>
      <c r="D66" s="75">
        <v>6807054063.3800001</v>
      </c>
      <c r="E66" s="57">
        <f t="shared" si="17"/>
        <v>3.4026725486594384E-2</v>
      </c>
      <c r="F66" s="75">
        <v>1121.04</v>
      </c>
      <c r="G66" s="75">
        <v>7069358054.6499996</v>
      </c>
      <c r="H66" s="57">
        <f t="shared" si="18"/>
        <v>3.533791617523576E-2</v>
      </c>
      <c r="I66" s="75">
        <v>1123.6400000000001</v>
      </c>
      <c r="J66" s="191">
        <f t="shared" si="19"/>
        <v>3.8534142498018314E-2</v>
      </c>
      <c r="K66" s="191">
        <f t="shared" si="16"/>
        <v>2.3192749589667954E-3</v>
      </c>
      <c r="L66" s="9"/>
      <c r="M66" s="4"/>
      <c r="N66" s="228"/>
      <c r="O66" s="403"/>
    </row>
    <row r="67" spans="1:16" ht="12.95" customHeight="1">
      <c r="A67" s="324">
        <v>56</v>
      </c>
      <c r="B67" s="345" t="s">
        <v>7</v>
      </c>
      <c r="C67" s="56" t="s">
        <v>120</v>
      </c>
      <c r="D67" s="75">
        <v>100315448109.99001</v>
      </c>
      <c r="E67" s="57">
        <f t="shared" si="17"/>
        <v>0.501451315520833</v>
      </c>
      <c r="F67" s="98">
        <v>429.5</v>
      </c>
      <c r="G67" s="75">
        <v>99100599346.119995</v>
      </c>
      <c r="H67" s="57">
        <f t="shared" si="18"/>
        <v>0.49537859668959644</v>
      </c>
      <c r="I67" s="98">
        <v>432.58</v>
      </c>
      <c r="J67" s="191">
        <f t="shared" si="19"/>
        <v>-1.2110285970491803E-2</v>
      </c>
      <c r="K67" s="191">
        <f t="shared" si="16"/>
        <v>7.1711292200232462E-3</v>
      </c>
      <c r="L67" s="9"/>
      <c r="M67" s="261"/>
      <c r="N67" s="262"/>
      <c r="O67" s="403"/>
    </row>
    <row r="68" spans="1:16" ht="12.95" customHeight="1">
      <c r="A68" s="324">
        <v>57</v>
      </c>
      <c r="B68" s="56" t="s">
        <v>126</v>
      </c>
      <c r="C68" s="345" t="s">
        <v>127</v>
      </c>
      <c r="D68" s="75">
        <v>215736055.56999999</v>
      </c>
      <c r="E68" s="57">
        <f t="shared" si="17"/>
        <v>1.0784094664287177E-3</v>
      </c>
      <c r="F68" s="98">
        <v>0.76380000000000003</v>
      </c>
      <c r="G68" s="75">
        <v>223087884.87</v>
      </c>
      <c r="H68" s="57">
        <f t="shared" si="18"/>
        <v>1.1151593842472325E-3</v>
      </c>
      <c r="I68" s="98">
        <v>0.76380000000000003</v>
      </c>
      <c r="J68" s="191">
        <f t="shared" si="19"/>
        <v>3.4077888745001922E-2</v>
      </c>
      <c r="K68" s="191">
        <f t="shared" si="16"/>
        <v>0</v>
      </c>
      <c r="L68" s="9"/>
      <c r="M68" s="263"/>
      <c r="N68" s="262"/>
      <c r="O68" s="403"/>
    </row>
    <row r="69" spans="1:16" ht="12.95" customHeight="1">
      <c r="A69" s="324">
        <v>58</v>
      </c>
      <c r="B69" s="345" t="s">
        <v>128</v>
      </c>
      <c r="C69" s="345" t="s">
        <v>131</v>
      </c>
      <c r="D69" s="75">
        <v>532370023.48000002</v>
      </c>
      <c r="E69" s="57">
        <f t="shared" si="17"/>
        <v>2.6611818383665033E-3</v>
      </c>
      <c r="F69" s="102">
        <v>1206.3499999999999</v>
      </c>
      <c r="G69" s="75">
        <v>518947638.01999998</v>
      </c>
      <c r="H69" s="57">
        <f t="shared" si="18"/>
        <v>2.5940867600594722E-3</v>
      </c>
      <c r="I69" s="102">
        <v>1177.08</v>
      </c>
      <c r="J69" s="191">
        <f t="shared" si="19"/>
        <v>-2.5212511726825822E-2</v>
      </c>
      <c r="K69" s="191">
        <f t="shared" si="16"/>
        <v>-2.4263273511004255E-2</v>
      </c>
      <c r="L69" s="9"/>
      <c r="M69" s="263"/>
      <c r="N69" s="262"/>
      <c r="O69" s="403"/>
    </row>
    <row r="70" spans="1:16" ht="12.95" customHeight="1">
      <c r="A70" s="324">
        <v>59</v>
      </c>
      <c r="B70" s="345" t="s">
        <v>66</v>
      </c>
      <c r="C70" s="345" t="s">
        <v>132</v>
      </c>
      <c r="D70" s="75">
        <v>313522536.69</v>
      </c>
      <c r="E70" s="57">
        <f t="shared" si="17"/>
        <v>1.5672191215878406E-3</v>
      </c>
      <c r="F70" s="102">
        <v>140.97</v>
      </c>
      <c r="G70" s="75">
        <v>309888890.17000002</v>
      </c>
      <c r="H70" s="57">
        <f t="shared" si="18"/>
        <v>1.5490554502698012E-3</v>
      </c>
      <c r="I70" s="102">
        <v>138.88</v>
      </c>
      <c r="J70" s="191">
        <f t="shared" si="19"/>
        <v>-1.1589745854834041E-2</v>
      </c>
      <c r="K70" s="191">
        <f t="shared" si="16"/>
        <v>-1.4825849471518788E-2</v>
      </c>
      <c r="L70" s="9"/>
      <c r="M70" s="263"/>
      <c r="N70" s="262"/>
      <c r="O70" s="403"/>
    </row>
    <row r="71" spans="1:16" ht="12.95" customHeight="1">
      <c r="A71" s="324">
        <v>60</v>
      </c>
      <c r="B71" s="345" t="s">
        <v>136</v>
      </c>
      <c r="C71" s="345" t="s">
        <v>137</v>
      </c>
      <c r="D71" s="75">
        <v>469258190.75999999</v>
      </c>
      <c r="E71" s="57">
        <f t="shared" si="17"/>
        <v>2.3457018984506181E-3</v>
      </c>
      <c r="F71" s="102">
        <v>150.30879999999999</v>
      </c>
      <c r="G71" s="75">
        <v>466119200.5</v>
      </c>
      <c r="H71" s="57">
        <f t="shared" si="18"/>
        <v>2.3300108874952743E-3</v>
      </c>
      <c r="I71" s="102">
        <v>150.63489899999999</v>
      </c>
      <c r="J71" s="191">
        <f t="shared" si="19"/>
        <v>-6.6892604579073039E-3</v>
      </c>
      <c r="K71" s="191">
        <f t="shared" si="16"/>
        <v>2.1695270004151407E-3</v>
      </c>
      <c r="L71" s="9"/>
      <c r="M71" s="271"/>
      <c r="N71" s="229"/>
      <c r="O71" s="403"/>
    </row>
    <row r="72" spans="1:16" ht="12.95" customHeight="1">
      <c r="A72" s="324">
        <v>61</v>
      </c>
      <c r="B72" s="345" t="s">
        <v>140</v>
      </c>
      <c r="C72" s="345" t="s">
        <v>143</v>
      </c>
      <c r="D72" s="75">
        <v>1367702378.01</v>
      </c>
      <c r="E72" s="57">
        <f>(D72/$G$76)</f>
        <v>6.8367950262466755E-3</v>
      </c>
      <c r="F72" s="98">
        <v>1.3747</v>
      </c>
      <c r="G72" s="75">
        <v>1308904424.55</v>
      </c>
      <c r="H72" s="57">
        <f>(G72/$G$76)</f>
        <v>6.5428790674591326E-3</v>
      </c>
      <c r="I72" s="98">
        <v>1.3113999999999999</v>
      </c>
      <c r="J72" s="191">
        <f>((G72-D72)/D72)</f>
        <v>-4.2990313101268975E-2</v>
      </c>
      <c r="K72" s="191">
        <f>((I72-F72)/F72)</f>
        <v>-4.6046410125845733E-2</v>
      </c>
      <c r="L72" s="9"/>
      <c r="M72" s="271"/>
      <c r="N72" s="229"/>
      <c r="O72" s="403"/>
    </row>
    <row r="73" spans="1:16" ht="12.95" customHeight="1">
      <c r="A73" s="324">
        <v>62</v>
      </c>
      <c r="B73" s="345" t="s">
        <v>66</v>
      </c>
      <c r="C73" s="345" t="s">
        <v>165</v>
      </c>
      <c r="D73" s="75">
        <v>1989457655.29</v>
      </c>
      <c r="E73" s="57">
        <f>(D73/$G$76)</f>
        <v>9.9447909291531539E-3</v>
      </c>
      <c r="F73" s="98">
        <v>388.29</v>
      </c>
      <c r="G73" s="75">
        <v>1988084390.46</v>
      </c>
      <c r="H73" s="57">
        <f>(G73/$G$76)</f>
        <v>9.9379263288494508E-3</v>
      </c>
      <c r="I73" s="98">
        <v>386.89</v>
      </c>
      <c r="J73" s="191">
        <f>((G73-D73)/D73)</f>
        <v>-6.9027095216044954E-4</v>
      </c>
      <c r="K73" s="191">
        <f>((I73-F73)/F73)</f>
        <v>-3.6055525509285174E-3</v>
      </c>
      <c r="L73" s="9"/>
      <c r="M73" s="271"/>
      <c r="N73" s="229"/>
      <c r="O73" s="403"/>
    </row>
    <row r="74" spans="1:16" ht="12.95" customHeight="1">
      <c r="A74" s="324">
        <v>63</v>
      </c>
      <c r="B74" s="345" t="s">
        <v>7</v>
      </c>
      <c r="C74" s="56" t="s">
        <v>173</v>
      </c>
      <c r="D74" s="75">
        <v>3547564451.9499998</v>
      </c>
      <c r="E74" s="57">
        <f>(D74/$G$76)</f>
        <v>1.7733369035791747E-2</v>
      </c>
      <c r="F74" s="98">
        <v>105.42</v>
      </c>
      <c r="G74" s="75">
        <v>3339092540.77</v>
      </c>
      <c r="H74" s="57">
        <f>(G74/$G$76)</f>
        <v>1.6691271172701579E-2</v>
      </c>
      <c r="I74" s="98">
        <v>105.53</v>
      </c>
      <c r="J74" s="191">
        <f>((G74-D74)/D74)</f>
        <v>-5.8764798780585506E-2</v>
      </c>
      <c r="K74" s="191">
        <f>((I74-F74)/F74)</f>
        <v>1.0434452665528309E-3</v>
      </c>
      <c r="L74" s="9"/>
      <c r="M74" s="271"/>
      <c r="N74" s="229"/>
      <c r="O74" s="403"/>
    </row>
    <row r="75" spans="1:16" ht="12.95" customHeight="1">
      <c r="A75" s="380">
        <v>64</v>
      </c>
      <c r="B75" s="381" t="s">
        <v>180</v>
      </c>
      <c r="C75" s="382" t="s">
        <v>183</v>
      </c>
      <c r="D75" s="75">
        <v>657026241.96000004</v>
      </c>
      <c r="E75" s="57">
        <f>(D75/$G$76)</f>
        <v>3.284306450999554E-3</v>
      </c>
      <c r="F75" s="98">
        <v>1.18</v>
      </c>
      <c r="G75" s="75">
        <v>548321919.50999999</v>
      </c>
      <c r="H75" s="57">
        <f t="shared" si="18"/>
        <v>2.7409212942529435E-3</v>
      </c>
      <c r="I75" s="98">
        <v>1.1200000000000001</v>
      </c>
      <c r="J75" s="191">
        <f t="shared" si="19"/>
        <v>-0.1654489813461941</v>
      </c>
      <c r="K75" s="191">
        <f t="shared" si="16"/>
        <v>-5.0847457627118502E-2</v>
      </c>
      <c r="L75" s="9"/>
      <c r="M75" s="4"/>
      <c r="N75" s="229"/>
      <c r="O75" s="403"/>
    </row>
    <row r="76" spans="1:16" ht="12.95" customHeight="1">
      <c r="A76" s="242"/>
      <c r="B76" s="243"/>
      <c r="C76" s="244" t="s">
        <v>57</v>
      </c>
      <c r="D76" s="80">
        <f>SUM(D56:D75)</f>
        <v>201200483423.17007</v>
      </c>
      <c r="E76" s="68">
        <f>(D76/$G$111)</f>
        <v>0.16739396945030516</v>
      </c>
      <c r="F76" s="90"/>
      <c r="G76" s="80">
        <f>SUM(G56:G75)</f>
        <v>200050224229.23996</v>
      </c>
      <c r="H76" s="68">
        <f>(G76/$G$111)</f>
        <v>0.16643698142973615</v>
      </c>
      <c r="I76" s="90"/>
      <c r="J76" s="191">
        <f>((G76-D76)/D76)</f>
        <v>-5.716980269430366E-3</v>
      </c>
      <c r="K76" s="191"/>
      <c r="L76" s="9"/>
      <c r="M76" s="4"/>
      <c r="N76"/>
      <c r="O76"/>
    </row>
    <row r="77" spans="1:16" ht="12.95" customHeight="1">
      <c r="A77" s="245"/>
      <c r="B77" s="82"/>
      <c r="C77" s="364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5" t="s">
        <v>30</v>
      </c>
      <c r="C78" s="345" t="s">
        <v>192</v>
      </c>
      <c r="D78" s="75">
        <v>2411416040.6900001</v>
      </c>
      <c r="E78" s="57">
        <f>(D78/$G$81)</f>
        <v>5.4603438638536887E-2</v>
      </c>
      <c r="F78" s="98">
        <v>69.3</v>
      </c>
      <c r="G78" s="75">
        <v>2413293706.71</v>
      </c>
      <c r="H78" s="57">
        <f>(G78/$G$81)</f>
        <v>5.4645955989162699E-2</v>
      </c>
      <c r="I78" s="98">
        <v>69.3</v>
      </c>
      <c r="J78" s="191">
        <f>((G78-D78)/D78)</f>
        <v>7.7865701658960001E-4</v>
      </c>
      <c r="K78" s="191">
        <f>((I78-F78)/F78)</f>
        <v>0</v>
      </c>
      <c r="L78" s="9"/>
      <c r="M78" s="4"/>
      <c r="N78" s="230"/>
      <c r="O78"/>
    </row>
    <row r="79" spans="1:16" ht="12.95" customHeight="1">
      <c r="A79" s="324">
        <v>66</v>
      </c>
      <c r="B79" s="345" t="s">
        <v>30</v>
      </c>
      <c r="C79" s="345" t="s">
        <v>32</v>
      </c>
      <c r="D79" s="75">
        <v>9847194056.5200005</v>
      </c>
      <c r="E79" s="57">
        <f>(D79/$G$81)</f>
        <v>0.22297714179304401</v>
      </c>
      <c r="F79" s="98">
        <v>40.700000000000003</v>
      </c>
      <c r="G79" s="75">
        <v>9874117114.8299999</v>
      </c>
      <c r="H79" s="57">
        <f>(G79/$G$81)</f>
        <v>0.22358678008755051</v>
      </c>
      <c r="I79" s="98">
        <v>40.700000000000003</v>
      </c>
      <c r="J79" s="191">
        <f>((G79-D79)/D79)</f>
        <v>2.7340842635444193E-3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5" t="s">
        <v>33</v>
      </c>
      <c r="D80" s="75">
        <v>31874936840.354698</v>
      </c>
      <c r="E80" s="57">
        <f>(D80/$G$81)</f>
        <v>0.72176726392328683</v>
      </c>
      <c r="F80" s="98">
        <v>11.95</v>
      </c>
      <c r="G80" s="75">
        <v>31874936840.354698</v>
      </c>
      <c r="H80" s="57">
        <f>(G80/$G$81)</f>
        <v>0.72176726392328683</v>
      </c>
      <c r="I80" s="98">
        <v>11.95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44133546937.564697</v>
      </c>
      <c r="E81" s="68">
        <f>(D81/$G$111)</f>
        <v>3.6718050981330567E-2</v>
      </c>
      <c r="F81" s="90"/>
      <c r="G81" s="80">
        <f>SUM(G78:G80)</f>
        <v>44162347661.894699</v>
      </c>
      <c r="H81" s="68">
        <f>(G81/$G$111)</f>
        <v>3.6742012492190869E-2</v>
      </c>
      <c r="I81" s="90"/>
      <c r="J81" s="191">
        <f>((G81-D81)/D81)</f>
        <v>6.5258122966517821E-4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5" t="s">
        <v>7</v>
      </c>
      <c r="C83" s="345" t="s">
        <v>36</v>
      </c>
      <c r="D83" s="75">
        <v>1178391061.1099999</v>
      </c>
      <c r="E83" s="57">
        <f t="shared" ref="E83:E102" si="20">(D83/$G$103)</f>
        <v>5.3860757154594832E-2</v>
      </c>
      <c r="F83" s="75">
        <v>2596.17</v>
      </c>
      <c r="G83" s="75">
        <v>1113447162.1400001</v>
      </c>
      <c r="H83" s="57">
        <f t="shared" ref="H83:H103" si="21">(G83/$G$103)</f>
        <v>5.0892364329380442E-2</v>
      </c>
      <c r="I83" s="75">
        <v>2457.9299999999998</v>
      </c>
      <c r="J83" s="191">
        <f>((G83-D83)/D83)</f>
        <v>-5.5112348619502503E-2</v>
      </c>
      <c r="K83" s="191">
        <f t="shared" ref="K83:K94" si="22">((I83-F83)/F83)</f>
        <v>-5.3247668681172741E-2</v>
      </c>
      <c r="L83" s="9"/>
      <c r="M83" s="4"/>
      <c r="N83" s="231"/>
      <c r="O83"/>
    </row>
    <row r="84" spans="1:17" ht="12.95" customHeight="1">
      <c r="A84" s="324">
        <v>69</v>
      </c>
      <c r="B84" s="345" t="s">
        <v>14</v>
      </c>
      <c r="C84" s="345" t="s">
        <v>34</v>
      </c>
      <c r="D84" s="75">
        <v>148097836</v>
      </c>
      <c r="E84" s="67">
        <f t="shared" si="20"/>
        <v>6.7691124306419109E-3</v>
      </c>
      <c r="F84" s="75">
        <v>109.57</v>
      </c>
      <c r="G84" s="75">
        <v>136369696</v>
      </c>
      <c r="H84" s="67">
        <f t="shared" si="21"/>
        <v>6.2330539681650617E-3</v>
      </c>
      <c r="I84" s="75">
        <v>100.98</v>
      </c>
      <c r="J84" s="191">
        <f>((G84-D84)/D84)</f>
        <v>-7.9191839102902215E-2</v>
      </c>
      <c r="K84" s="191">
        <f t="shared" si="22"/>
        <v>-7.8397371543305561E-2</v>
      </c>
      <c r="L84" s="9"/>
      <c r="M84" s="4"/>
      <c r="N84" s="231"/>
      <c r="O84"/>
    </row>
    <row r="85" spans="1:17" ht="12.95" customHeight="1">
      <c r="A85" s="324">
        <v>70</v>
      </c>
      <c r="B85" s="345" t="s">
        <v>56</v>
      </c>
      <c r="C85" s="345" t="s">
        <v>100</v>
      </c>
      <c r="D85" s="75">
        <v>785871057.52999997</v>
      </c>
      <c r="E85" s="67">
        <f t="shared" si="20"/>
        <v>3.5919833051497305E-2</v>
      </c>
      <c r="F85" s="75">
        <v>1.1797</v>
      </c>
      <c r="G85" s="75">
        <v>713128345.01999998</v>
      </c>
      <c r="H85" s="67">
        <f t="shared" si="21"/>
        <v>3.2594979611437237E-2</v>
      </c>
      <c r="I85" s="75">
        <v>1.0705</v>
      </c>
      <c r="J85" s="191">
        <f t="shared" ref="J85:J92" si="23">((G85-D85)/D85)</f>
        <v>-9.2563165182124166E-2</v>
      </c>
      <c r="K85" s="191">
        <f t="shared" si="22"/>
        <v>-9.2565906586420249E-2</v>
      </c>
      <c r="L85" s="9"/>
      <c r="M85" s="4"/>
      <c r="N85" s="416"/>
      <c r="O85" s="63"/>
    </row>
    <row r="86" spans="1:17" ht="12.95" customHeight="1" thickBot="1">
      <c r="A86" s="324">
        <v>71</v>
      </c>
      <c r="B86" s="345" t="s">
        <v>9</v>
      </c>
      <c r="C86" s="345" t="s">
        <v>10</v>
      </c>
      <c r="D86" s="75">
        <v>3497285646.75</v>
      </c>
      <c r="E86" s="67">
        <f t="shared" si="20"/>
        <v>0.15985054464213078</v>
      </c>
      <c r="F86" s="75">
        <v>351.96719999999999</v>
      </c>
      <c r="G86" s="75">
        <v>3158869897.7600002</v>
      </c>
      <c r="H86" s="67">
        <f t="shared" si="21"/>
        <v>0.14438256539891481</v>
      </c>
      <c r="I86" s="75">
        <v>318.42489999999998</v>
      </c>
      <c r="J86" s="191">
        <f>((G86-D86)/D86)</f>
        <v>-9.6765258309536958E-2</v>
      </c>
      <c r="K86" s="191">
        <f t="shared" si="22"/>
        <v>-9.5299505181164645E-2</v>
      </c>
      <c r="L86" s="9"/>
      <c r="M86" s="4"/>
      <c r="N86" s="416"/>
      <c r="O86" s="288"/>
    </row>
    <row r="87" spans="1:17" ht="12" customHeight="1">
      <c r="A87" s="324">
        <v>72</v>
      </c>
      <c r="B87" s="345" t="s">
        <v>19</v>
      </c>
      <c r="C87" s="345" t="s">
        <v>20</v>
      </c>
      <c r="D87" s="75">
        <v>2048301144.8399999</v>
      </c>
      <c r="E87" s="67">
        <f t="shared" si="20"/>
        <v>9.362176460994677E-2</v>
      </c>
      <c r="F87" s="75">
        <v>10.1341</v>
      </c>
      <c r="G87" s="75">
        <v>1895316490.8099999</v>
      </c>
      <c r="H87" s="67">
        <f t="shared" si="21"/>
        <v>8.6629290234481043E-2</v>
      </c>
      <c r="I87" s="75">
        <v>9.3859999999999992</v>
      </c>
      <c r="J87" s="191">
        <f>((G87-D87)/D87)</f>
        <v>-7.4688555642998547E-2</v>
      </c>
      <c r="K87" s="191">
        <f t="shared" si="22"/>
        <v>-7.3820072823437791E-2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2836944225.3000002</v>
      </c>
      <c r="E88" s="67">
        <f t="shared" si="20"/>
        <v>0.12966829860036588</v>
      </c>
      <c r="F88" s="75">
        <v>153.93</v>
      </c>
      <c r="G88" s="75">
        <v>2598160725.4400001</v>
      </c>
      <c r="H88" s="67">
        <f t="shared" si="21"/>
        <v>0.11875421369007384</v>
      </c>
      <c r="I88" s="75">
        <v>153.93</v>
      </c>
      <c r="J88" s="191">
        <f t="shared" si="23"/>
        <v>-8.4169261323686878E-2</v>
      </c>
      <c r="K88" s="191">
        <f t="shared" si="22"/>
        <v>0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5" t="s">
        <v>139</v>
      </c>
      <c r="C89" s="365" t="s">
        <v>166</v>
      </c>
      <c r="D89" s="75">
        <v>4680104064</v>
      </c>
      <c r="E89" s="67">
        <f t="shared" si="20"/>
        <v>0.21391366310254611</v>
      </c>
      <c r="F89" s="102">
        <v>103.2</v>
      </c>
      <c r="G89" s="75">
        <v>4250181591.5</v>
      </c>
      <c r="H89" s="67">
        <f t="shared" si="21"/>
        <v>0.19426318318052987</v>
      </c>
      <c r="I89" s="102">
        <v>132.4177</v>
      </c>
      <c r="J89" s="191">
        <f>((G89-D89)/D89)</f>
        <v>-9.1861733547128233E-2</v>
      </c>
      <c r="K89" s="191">
        <f t="shared" si="22"/>
        <v>0.28311724806201544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5" t="s">
        <v>11</v>
      </c>
      <c r="C90" s="75" t="s">
        <v>12</v>
      </c>
      <c r="D90" s="75">
        <v>1955488453.3099999</v>
      </c>
      <c r="E90" s="67">
        <f t="shared" si="20"/>
        <v>8.9379572009934335E-2</v>
      </c>
      <c r="F90" s="102">
        <v>3045.23</v>
      </c>
      <c r="G90" s="75">
        <v>1651116988.49</v>
      </c>
      <c r="H90" s="67">
        <f t="shared" si="21"/>
        <v>7.5467655930041386E-2</v>
      </c>
      <c r="I90" s="102">
        <v>2835.42</v>
      </c>
      <c r="J90" s="191">
        <f t="shared" si="23"/>
        <v>-0.15564983996954776</v>
      </c>
      <c r="K90" s="191">
        <f t="shared" si="22"/>
        <v>-6.8897915756773689E-2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5" t="s">
        <v>17</v>
      </c>
      <c r="D91" s="75">
        <v>1541803261.1400001</v>
      </c>
      <c r="E91" s="67">
        <f t="shared" si="20"/>
        <v>7.0471249968750468E-2</v>
      </c>
      <c r="F91" s="102">
        <v>0.89570000000000005</v>
      </c>
      <c r="G91" s="75">
        <v>1549000715.23</v>
      </c>
      <c r="H91" s="67">
        <f t="shared" si="21"/>
        <v>7.0800224228371608E-2</v>
      </c>
      <c r="I91" s="102">
        <v>0.90029999999999999</v>
      </c>
      <c r="J91" s="191">
        <f>((G91-D91)/D91)</f>
        <v>4.668205257704644E-3</v>
      </c>
      <c r="K91" s="191">
        <f t="shared" si="22"/>
        <v>5.1356480964607982E-3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5" t="s">
        <v>78</v>
      </c>
      <c r="C92" s="345" t="s">
        <v>21</v>
      </c>
      <c r="D92" s="75">
        <v>303527022.48000002</v>
      </c>
      <c r="E92" s="67">
        <f t="shared" si="20"/>
        <v>1.3873319127398288E-2</v>
      </c>
      <c r="F92" s="78">
        <v>142.62</v>
      </c>
      <c r="G92" s="75">
        <v>261586826.13</v>
      </c>
      <c r="H92" s="67">
        <f t="shared" si="21"/>
        <v>1.1956357258648583E-2</v>
      </c>
      <c r="I92" s="78">
        <v>120.28</v>
      </c>
      <c r="J92" s="235">
        <f t="shared" si="23"/>
        <v>-0.13817615317187629</v>
      </c>
      <c r="K92" s="235">
        <f t="shared" si="22"/>
        <v>-0.15664002243724584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5" t="s">
        <v>42</v>
      </c>
      <c r="D93" s="75">
        <v>1104154748.95</v>
      </c>
      <c r="E93" s="67">
        <f t="shared" si="20"/>
        <v>5.0467635708530842E-2</v>
      </c>
      <c r="F93" s="76">
        <v>552.20000000000005</v>
      </c>
      <c r="G93" s="75">
        <v>1087191817.9400001</v>
      </c>
      <c r="H93" s="67">
        <f t="shared" si="21"/>
        <v>4.9692310489329712E-2</v>
      </c>
      <c r="I93" s="76">
        <v>552.20000000000005</v>
      </c>
      <c r="J93" s="191">
        <f>((G93-D93)/D93)</f>
        <v>-1.5362820316745412E-2</v>
      </c>
      <c r="K93" s="191">
        <f t="shared" si="22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5" t="s">
        <v>72</v>
      </c>
      <c r="D94" s="75">
        <v>1569327895.8800001</v>
      </c>
      <c r="E94" s="67">
        <f t="shared" si="20"/>
        <v>7.1729319311285705E-2</v>
      </c>
      <c r="F94" s="75">
        <v>2.2000000000000002</v>
      </c>
      <c r="G94" s="75">
        <v>1473652103.71</v>
      </c>
      <c r="H94" s="67">
        <f t="shared" si="21"/>
        <v>6.7356262880606602E-2</v>
      </c>
      <c r="I94" s="76">
        <v>2.0699999999999998</v>
      </c>
      <c r="J94" s="191">
        <f>((G94-D94)/D94)</f>
        <v>-6.0966094097467061E-2</v>
      </c>
      <c r="K94" s="191">
        <f t="shared" si="22"/>
        <v>-5.9090909090909242E-2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2" t="s">
        <v>68</v>
      </c>
      <c r="D95" s="75">
        <v>135759874.05000001</v>
      </c>
      <c r="E95" s="67">
        <f t="shared" si="20"/>
        <v>6.2051808171878706E-3</v>
      </c>
      <c r="F95" s="76">
        <v>1.4124730000000001</v>
      </c>
      <c r="G95" s="75">
        <v>130713196.65000001</v>
      </c>
      <c r="H95" s="67">
        <f t="shared" si="21"/>
        <v>5.9745121751303351E-3</v>
      </c>
      <c r="I95" s="76">
        <v>1.357129</v>
      </c>
      <c r="J95" s="191">
        <f>((G95-D95)/D95)</f>
        <v>-3.7173556879857794E-2</v>
      </c>
      <c r="K95" s="191">
        <f t="shared" ref="K95:K102" si="24">((I95-F95)/F95)</f>
        <v>-3.9182341892553027E-2</v>
      </c>
      <c r="L95" s="9"/>
      <c r="M95" s="304"/>
      <c r="N95" s="305"/>
      <c r="O95" s="260"/>
    </row>
    <row r="96" spans="1:17" ht="12.95" customHeight="1">
      <c r="A96" s="324">
        <v>81</v>
      </c>
      <c r="B96" s="345" t="s">
        <v>56</v>
      </c>
      <c r="C96" s="345" t="s">
        <v>133</v>
      </c>
      <c r="D96" s="75">
        <v>535876680.97000003</v>
      </c>
      <c r="E96" s="67">
        <f t="shared" si="20"/>
        <v>2.4493332248589756E-2</v>
      </c>
      <c r="F96" s="75">
        <v>1.0798000000000001</v>
      </c>
      <c r="G96" s="75">
        <v>513459174.31</v>
      </c>
      <c r="H96" s="67">
        <f t="shared" si="21"/>
        <v>2.3468694569237007E-2</v>
      </c>
      <c r="I96" s="75">
        <v>1.0347</v>
      </c>
      <c r="J96" s="191">
        <f t="shared" ref="J96:J102" si="25">((G96-D96)/D96)</f>
        <v>-4.1833331167577016E-2</v>
      </c>
      <c r="K96" s="191">
        <f t="shared" si="24"/>
        <v>-4.176699388775712E-2</v>
      </c>
      <c r="L96" s="9"/>
      <c r="M96" s="4"/>
      <c r="Q96" s="320"/>
    </row>
    <row r="97" spans="1:16" ht="12.95" customHeight="1">
      <c r="A97" s="324">
        <v>82</v>
      </c>
      <c r="B97" s="345" t="s">
        <v>140</v>
      </c>
      <c r="C97" s="345" t="s">
        <v>142</v>
      </c>
      <c r="D97" s="75">
        <v>97725558.549999997</v>
      </c>
      <c r="E97" s="67">
        <f t="shared" si="20"/>
        <v>4.4667451668384192E-3</v>
      </c>
      <c r="F97" s="75">
        <v>0.94789999999999996</v>
      </c>
      <c r="G97" s="75">
        <v>87546803.620000005</v>
      </c>
      <c r="H97" s="67">
        <f t="shared" si="21"/>
        <v>4.001504496305458E-3</v>
      </c>
      <c r="I97" s="75">
        <v>0.81630000000000003</v>
      </c>
      <c r="J97" s="191">
        <f t="shared" si="25"/>
        <v>-0.10415652855841358</v>
      </c>
      <c r="K97" s="191">
        <f t="shared" si="24"/>
        <v>-0.13883321025424616</v>
      </c>
      <c r="L97" s="9"/>
      <c r="M97" s="4"/>
    </row>
    <row r="98" spans="1:16" ht="12.95" customHeight="1">
      <c r="A98" s="324">
        <v>83</v>
      </c>
      <c r="B98" s="345" t="s">
        <v>114</v>
      </c>
      <c r="C98" s="345" t="s">
        <v>144</v>
      </c>
      <c r="D98" s="75">
        <v>235040525.81</v>
      </c>
      <c r="E98" s="67">
        <f t="shared" si="20"/>
        <v>1.074300467810402E-2</v>
      </c>
      <c r="F98" s="76">
        <v>116.91</v>
      </c>
      <c r="G98" s="75">
        <v>232288937.83000001</v>
      </c>
      <c r="H98" s="67">
        <f t="shared" si="21"/>
        <v>1.0617237760082188E-2</v>
      </c>
      <c r="I98" s="76">
        <v>116.25</v>
      </c>
      <c r="J98" s="191">
        <f t="shared" si="25"/>
        <v>-1.1706866169216682E-2</v>
      </c>
      <c r="K98" s="191">
        <f t="shared" si="24"/>
        <v>-5.6453682319732839E-3</v>
      </c>
      <c r="L98" s="9"/>
    </row>
    <row r="99" spans="1:16" ht="12.95" customHeight="1">
      <c r="A99" s="324">
        <v>84</v>
      </c>
      <c r="B99" s="345" t="s">
        <v>51</v>
      </c>
      <c r="C99" s="345" t="s">
        <v>150</v>
      </c>
      <c r="D99" s="75">
        <v>108808688.79000001</v>
      </c>
      <c r="E99" s="67">
        <f t="shared" si="20"/>
        <v>4.973322148003812E-3</v>
      </c>
      <c r="F99" s="76">
        <v>2.4979</v>
      </c>
      <c r="G99" s="75">
        <v>107385741.3</v>
      </c>
      <c r="H99" s="67">
        <f t="shared" si="21"/>
        <v>4.9082834424908576E-3</v>
      </c>
      <c r="I99" s="76">
        <v>2.4651999999999998</v>
      </c>
      <c r="J99" s="191">
        <f t="shared" si="25"/>
        <v>-1.3077517115809456E-2</v>
      </c>
      <c r="K99" s="191">
        <f t="shared" si="24"/>
        <v>-1.3090996437007155E-2</v>
      </c>
      <c r="L99" s="9"/>
      <c r="M99" s="4"/>
    </row>
    <row r="100" spans="1:16" ht="12.95" customHeight="1">
      <c r="A100" s="324">
        <v>85</v>
      </c>
      <c r="B100" s="345" t="s">
        <v>115</v>
      </c>
      <c r="C100" s="345" t="s">
        <v>159</v>
      </c>
      <c r="D100" s="75">
        <v>468267401.12</v>
      </c>
      <c r="E100" s="67">
        <f t="shared" si="20"/>
        <v>2.1403112775974484E-2</v>
      </c>
      <c r="F100" s="76">
        <v>102.62</v>
      </c>
      <c r="G100" s="75">
        <v>439603295.55000001</v>
      </c>
      <c r="H100" s="67">
        <f t="shared" si="21"/>
        <v>2.0092961604507544E-2</v>
      </c>
      <c r="I100" s="76">
        <v>96.06</v>
      </c>
      <c r="J100" s="191">
        <f>((G100-D100)/D100)</f>
        <v>-6.1213113493361497E-2</v>
      </c>
      <c r="K100" s="191">
        <f t="shared" si="24"/>
        <v>-6.3925160787370899E-2</v>
      </c>
      <c r="L100" s="9"/>
      <c r="M100" s="4"/>
    </row>
    <row r="101" spans="1:16" ht="12.95" customHeight="1">
      <c r="A101" s="324">
        <v>86</v>
      </c>
      <c r="B101" s="345" t="s">
        <v>115</v>
      </c>
      <c r="C101" s="345" t="s">
        <v>160</v>
      </c>
      <c r="D101" s="75">
        <v>313119522.18000001</v>
      </c>
      <c r="E101" s="67">
        <f t="shared" si="20"/>
        <v>1.4311763811763554E-2</v>
      </c>
      <c r="F101" s="76">
        <v>111.46</v>
      </c>
      <c r="G101" s="75">
        <v>289072796.06999999</v>
      </c>
      <c r="H101" s="67">
        <f t="shared" si="21"/>
        <v>1.3212659347958677E-2</v>
      </c>
      <c r="I101" s="76">
        <v>102.53</v>
      </c>
      <c r="J101" s="191">
        <f>((G101-D101)/D101)</f>
        <v>-7.6797275182914029E-2</v>
      </c>
      <c r="K101" s="191">
        <f>((I101-F101)/F101)</f>
        <v>-8.011842813565398E-2</v>
      </c>
      <c r="L101" s="9"/>
      <c r="M101" s="4"/>
    </row>
    <row r="102" spans="1:16" ht="12.95" customHeight="1">
      <c r="A102" s="324">
        <v>87</v>
      </c>
      <c r="B102" s="345" t="s">
        <v>136</v>
      </c>
      <c r="C102" s="345" t="s">
        <v>171</v>
      </c>
      <c r="D102" s="75">
        <v>210677537.38</v>
      </c>
      <c r="E102" s="67">
        <f t="shared" si="20"/>
        <v>9.6294448025289435E-3</v>
      </c>
      <c r="F102" s="76">
        <v>101.39570000000001</v>
      </c>
      <c r="G102" s="75">
        <v>190379579.47</v>
      </c>
      <c r="H102" s="67">
        <f t="shared" si="21"/>
        <v>8.7016854043077078E-3</v>
      </c>
      <c r="I102" s="76">
        <v>91.725810999999993</v>
      </c>
      <c r="J102" s="191">
        <f t="shared" si="25"/>
        <v>-9.6346094426709009E-2</v>
      </c>
      <c r="K102" s="191">
        <f t="shared" si="24"/>
        <v>-9.5367841042568985E-2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23754572206.140003</v>
      </c>
      <c r="E103" s="68">
        <f>(D103/$G$111)</f>
        <v>1.9763233499874147E-2</v>
      </c>
      <c r="F103" s="70"/>
      <c r="G103" s="71">
        <f>SUM(G83:G102)</f>
        <v>21878471884.970001</v>
      </c>
      <c r="H103" s="67">
        <f t="shared" si="21"/>
        <v>1</v>
      </c>
      <c r="I103" s="70"/>
      <c r="J103" s="191">
        <f>((G103-D103)/D103)</f>
        <v>-7.8978493272342479E-2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5" t="s">
        <v>19</v>
      </c>
      <c r="C105" s="56" t="s">
        <v>37</v>
      </c>
      <c r="D105" s="86">
        <v>519190130.06</v>
      </c>
      <c r="E105" s="57">
        <f>(D105/$G$110)</f>
        <v>0.12315358477534319</v>
      </c>
      <c r="F105" s="78">
        <v>11.701000000000001</v>
      </c>
      <c r="G105" s="86">
        <v>496947281.52999997</v>
      </c>
      <c r="H105" s="57">
        <f>(G105/$G$110)</f>
        <v>0.11787750887658156</v>
      </c>
      <c r="I105" s="78">
        <v>11.2072</v>
      </c>
      <c r="J105" s="191">
        <f t="shared" ref="J105:J110" si="26">((G105-D105)/D105)</f>
        <v>-4.2841431764948125E-2</v>
      </c>
      <c r="K105" s="191">
        <f>((I105-F105)/F105)</f>
        <v>-4.2201521237501087E-2</v>
      </c>
      <c r="L105" s="9"/>
      <c r="M105" s="328"/>
      <c r="N105" s="325"/>
      <c r="O105" s="314"/>
      <c r="P105" s="406"/>
    </row>
    <row r="106" spans="1:16" ht="12" customHeight="1" thickBot="1">
      <c r="A106" s="324">
        <v>89</v>
      </c>
      <c r="B106" s="345" t="s">
        <v>38</v>
      </c>
      <c r="C106" s="56" t="s">
        <v>170</v>
      </c>
      <c r="D106" s="86">
        <v>2349696018.6399999</v>
      </c>
      <c r="E106" s="57">
        <f>(D106/$G$110)</f>
        <v>0.55735552560374413</v>
      </c>
      <c r="F106" s="78">
        <v>1.2</v>
      </c>
      <c r="G106" s="86">
        <v>2260756617.9699998</v>
      </c>
      <c r="H106" s="57">
        <f>(G106/$G$110)</f>
        <v>0.53625881095892747</v>
      </c>
      <c r="I106" s="78">
        <v>1.1599999999999999</v>
      </c>
      <c r="J106" s="235">
        <f t="shared" si="26"/>
        <v>-3.7851449704323054E-2</v>
      </c>
      <c r="K106" s="235">
        <f>((I106-F106)/F106)</f>
        <v>-3.3333333333333368E-2</v>
      </c>
      <c r="L106" s="9"/>
      <c r="M106" s="329"/>
      <c r="N106" s="326"/>
      <c r="O106" s="315"/>
      <c r="P106" s="407"/>
    </row>
    <row r="107" spans="1:16" ht="12" customHeight="1" thickBot="1">
      <c r="A107" s="324">
        <v>90</v>
      </c>
      <c r="B107" s="345" t="s">
        <v>7</v>
      </c>
      <c r="C107" s="56" t="s">
        <v>40</v>
      </c>
      <c r="D107" s="78">
        <v>1199319229</v>
      </c>
      <c r="E107" s="57">
        <f>(D107/$G$110)</f>
        <v>0.28448241557342741</v>
      </c>
      <c r="F107" s="78">
        <v>0.88</v>
      </c>
      <c r="G107" s="78">
        <v>1073102681</v>
      </c>
      <c r="H107" s="57">
        <f>(G107/$G$110)</f>
        <v>0.25454344053479783</v>
      </c>
      <c r="I107" s="78">
        <v>0.79</v>
      </c>
      <c r="J107" s="191">
        <f t="shared" si="26"/>
        <v>-0.10524016037434851</v>
      </c>
      <c r="K107" s="191">
        <f>((I107-F107)/F107)</f>
        <v>-0.10227272727272724</v>
      </c>
      <c r="L107" s="9"/>
      <c r="M107" s="404"/>
      <c r="N107" s="308"/>
      <c r="O107" s="309"/>
    </row>
    <row r="108" spans="1:16" ht="12" customHeight="1" thickBot="1">
      <c r="A108" s="324">
        <v>91</v>
      </c>
      <c r="B108" s="376" t="s">
        <v>9</v>
      </c>
      <c r="C108" s="345" t="s">
        <v>41</v>
      </c>
      <c r="D108" s="78">
        <v>262809267.18000001</v>
      </c>
      <c r="E108" s="57">
        <f>(D108/$G$110)</f>
        <v>6.2339211574876423E-2</v>
      </c>
      <c r="F108" s="78">
        <v>30.73</v>
      </c>
      <c r="G108" s="78">
        <v>226993299.34</v>
      </c>
      <c r="H108" s="57">
        <f>(G108/$G$110)</f>
        <v>5.3843547700864289E-2</v>
      </c>
      <c r="I108" s="78">
        <v>26.543399999999998</v>
      </c>
      <c r="J108" s="191">
        <f t="shared" si="26"/>
        <v>-0.13628122107075236</v>
      </c>
      <c r="K108" s="191">
        <f>((I108-F108)/F108)</f>
        <v>-0.13623820370972997</v>
      </c>
      <c r="L108" s="9"/>
      <c r="M108" s="405"/>
      <c r="N108" s="10"/>
      <c r="P108" s="312"/>
    </row>
    <row r="109" spans="1:16" ht="12" customHeight="1" thickBot="1">
      <c r="A109" s="324">
        <v>92</v>
      </c>
      <c r="B109" s="345" t="s">
        <v>7</v>
      </c>
      <c r="C109" s="345" t="s">
        <v>90</v>
      </c>
      <c r="D109" s="75">
        <v>172635983.62</v>
      </c>
      <c r="E109" s="57">
        <f>(D109/$G$110)</f>
        <v>4.0949815901861308E-2</v>
      </c>
      <c r="F109" s="98">
        <v>153</v>
      </c>
      <c r="G109" s="75">
        <v>157994008.80000001</v>
      </c>
      <c r="H109" s="57">
        <f>(G109/$G$110)</f>
        <v>3.7476691928828687E-2</v>
      </c>
      <c r="I109" s="98">
        <v>142.44</v>
      </c>
      <c r="J109" s="191">
        <f t="shared" si="26"/>
        <v>-8.4814153532610972E-2</v>
      </c>
      <c r="K109" s="191">
        <f>((I109-F109)/F109)</f>
        <v>-6.9019607843137265E-2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4503650628.5</v>
      </c>
      <c r="E110" s="68">
        <f>(D110/$G$111)</f>
        <v>3.7469291469662542E-3</v>
      </c>
      <c r="F110" s="90"/>
      <c r="G110" s="93">
        <f>SUM(G105:G109)</f>
        <v>4215793888.6400003</v>
      </c>
      <c r="H110" s="68">
        <f>(G110/$G$111)</f>
        <v>3.5074392536102615E-3</v>
      </c>
      <c r="I110" s="90"/>
      <c r="J110" s="191">
        <f t="shared" si="26"/>
        <v>-6.3916312255303448E-2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1218426087765.5144</v>
      </c>
      <c r="E111" s="58"/>
      <c r="F111" s="41"/>
      <c r="G111" s="42">
        <f>SUM(G18,G43,G54,G76,G81,G103,G110)</f>
        <v>1201957777116.3445</v>
      </c>
      <c r="H111" s="58"/>
      <c r="I111" s="41"/>
      <c r="J111" s="191">
        <f>((G111-D111)/D111)</f>
        <v>-1.3516052237006306E-2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5" ht="12" customHeight="1">
      <c r="A113" s="410" t="s">
        <v>199</v>
      </c>
      <c r="B113" s="411"/>
      <c r="C113" s="411"/>
      <c r="D113" s="411"/>
      <c r="E113" s="411"/>
      <c r="F113" s="411"/>
      <c r="G113" s="411"/>
      <c r="H113" s="411"/>
      <c r="I113" s="411"/>
      <c r="J113" s="411"/>
      <c r="K113" s="412"/>
      <c r="L113" s="9"/>
      <c r="M113" s="4"/>
    </row>
    <row r="114" spans="1:15" ht="27" customHeight="1">
      <c r="A114" s="277"/>
      <c r="B114" s="278"/>
      <c r="C114" s="279" t="s">
        <v>64</v>
      </c>
      <c r="D114" s="384" t="s">
        <v>194</v>
      </c>
      <c r="E114" s="385"/>
      <c r="F114" s="386"/>
      <c r="G114" s="384" t="s">
        <v>200</v>
      </c>
      <c r="H114" s="385"/>
      <c r="I114" s="386"/>
      <c r="J114" s="384" t="s">
        <v>85</v>
      </c>
      <c r="K114" s="386"/>
      <c r="M114" s="4"/>
    </row>
    <row r="115" spans="1:15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5" ht="12" customHeight="1">
      <c r="A116" s="324">
        <v>1</v>
      </c>
      <c r="B116" s="56" t="s">
        <v>44</v>
      </c>
      <c r="C116" s="56" t="s">
        <v>45</v>
      </c>
      <c r="D116" s="92">
        <v>1799810609.46</v>
      </c>
      <c r="E116" s="79">
        <f t="shared" ref="E116:E125" si="27">(D116/$G$126)</f>
        <v>0.32621995400417175</v>
      </c>
      <c r="F116" s="91">
        <v>12.01</v>
      </c>
      <c r="G116" s="92">
        <v>1561216236.6800001</v>
      </c>
      <c r="H116" s="79">
        <f t="shared" ref="H116:H125" si="28">(G116/$G$126)</f>
        <v>0.28297415641589185</v>
      </c>
      <c r="I116" s="91">
        <v>10.42</v>
      </c>
      <c r="J116" s="191">
        <f t="shared" ref="J116:J125" si="29">((G116-D116)/D116)</f>
        <v>-0.13256637755435047</v>
      </c>
      <c r="K116" s="191">
        <f t="shared" ref="K116:K122" si="30">((I116-F116)/F116)</f>
        <v>-0.13238967527060783</v>
      </c>
      <c r="M116" s="4"/>
    </row>
    <row r="117" spans="1:15" ht="12" customHeight="1">
      <c r="A117" s="324">
        <v>2</v>
      </c>
      <c r="B117" s="56" t="s">
        <v>44</v>
      </c>
      <c r="C117" s="362" t="s">
        <v>81</v>
      </c>
      <c r="D117" s="92">
        <v>291134457.97000003</v>
      </c>
      <c r="E117" s="79">
        <f t="shared" si="27"/>
        <v>5.2768813001106842E-2</v>
      </c>
      <c r="F117" s="91">
        <v>3.42</v>
      </c>
      <c r="G117" s="92">
        <v>231873416.40000001</v>
      </c>
      <c r="H117" s="79">
        <f t="shared" si="28"/>
        <v>4.2027608257900577E-2</v>
      </c>
      <c r="I117" s="91">
        <v>2.72</v>
      </c>
      <c r="J117" s="191">
        <f t="shared" si="29"/>
        <v>-0.20355213870323308</v>
      </c>
      <c r="K117" s="191">
        <f t="shared" si="30"/>
        <v>-0.20467836257309935</v>
      </c>
      <c r="M117" s="4"/>
    </row>
    <row r="118" spans="1:15" ht="12" customHeight="1">
      <c r="A118" s="324">
        <v>3</v>
      </c>
      <c r="B118" s="56" t="s">
        <v>44</v>
      </c>
      <c r="C118" s="56" t="s">
        <v>70</v>
      </c>
      <c r="D118" s="92">
        <v>90181814.480000004</v>
      </c>
      <c r="E118" s="79">
        <f t="shared" si="27"/>
        <v>1.6345668381466543E-2</v>
      </c>
      <c r="F118" s="91">
        <v>3.51</v>
      </c>
      <c r="G118" s="92">
        <v>75906787.459999993</v>
      </c>
      <c r="H118" s="79">
        <f t="shared" si="28"/>
        <v>1.3758285779432711E-2</v>
      </c>
      <c r="I118" s="91">
        <v>2.96</v>
      </c>
      <c r="J118" s="191">
        <f t="shared" si="29"/>
        <v>-0.15829163675971328</v>
      </c>
      <c r="K118" s="191">
        <f t="shared" si="30"/>
        <v>-0.15669515669515666</v>
      </c>
      <c r="M118" s="4"/>
      <c r="O118" s="199"/>
    </row>
    <row r="119" spans="1:15" ht="12" customHeight="1">
      <c r="A119" s="324">
        <v>4</v>
      </c>
      <c r="B119" s="56" t="s">
        <v>44</v>
      </c>
      <c r="C119" s="56" t="s">
        <v>71</v>
      </c>
      <c r="D119" s="92">
        <v>120663515.84</v>
      </c>
      <c r="E119" s="79">
        <f t="shared" si="27"/>
        <v>2.1870549256911283E-2</v>
      </c>
      <c r="F119" s="91">
        <v>11.46</v>
      </c>
      <c r="G119" s="92">
        <v>111095713.56999999</v>
      </c>
      <c r="H119" s="79">
        <f t="shared" si="28"/>
        <v>2.0136362337445979E-2</v>
      </c>
      <c r="I119" s="91">
        <v>10.55</v>
      </c>
      <c r="J119" s="191">
        <f t="shared" si="29"/>
        <v>-7.929324952446215E-2</v>
      </c>
      <c r="K119" s="191">
        <f t="shared" si="30"/>
        <v>-7.940663176265271E-2</v>
      </c>
      <c r="M119" s="4"/>
      <c r="O119" s="199"/>
    </row>
    <row r="120" spans="1:15" ht="12" customHeight="1">
      <c r="A120" s="324">
        <v>5</v>
      </c>
      <c r="B120" s="56" t="s">
        <v>44</v>
      </c>
      <c r="C120" s="56" t="s">
        <v>119</v>
      </c>
      <c r="D120" s="92">
        <v>625175333.99000001</v>
      </c>
      <c r="E120" s="79">
        <f t="shared" si="27"/>
        <v>0.11331451633122129</v>
      </c>
      <c r="F120" s="91">
        <v>177.59</v>
      </c>
      <c r="G120" s="92">
        <v>593839409.89999998</v>
      </c>
      <c r="H120" s="79">
        <f t="shared" si="28"/>
        <v>0.1076348055541051</v>
      </c>
      <c r="I120" s="91">
        <v>168.69</v>
      </c>
      <c r="J120" s="191">
        <f t="shared" si="29"/>
        <v>-5.0123417202031305E-2</v>
      </c>
      <c r="K120" s="191">
        <f t="shared" si="30"/>
        <v>-5.0115434427614201E-2</v>
      </c>
      <c r="M120" s="4"/>
    </row>
    <row r="121" spans="1:15" ht="12" customHeight="1">
      <c r="A121" s="324">
        <v>6</v>
      </c>
      <c r="B121" s="56" t="s">
        <v>46</v>
      </c>
      <c r="C121" s="56" t="s">
        <v>47</v>
      </c>
      <c r="D121" s="92">
        <v>824250000</v>
      </c>
      <c r="E121" s="79">
        <f t="shared" si="27"/>
        <v>0.14939727306564388</v>
      </c>
      <c r="F121" s="91">
        <v>5495</v>
      </c>
      <c r="G121" s="92">
        <v>956250000</v>
      </c>
      <c r="H121" s="79">
        <f t="shared" si="28"/>
        <v>0.17332258704157957</v>
      </c>
      <c r="I121" s="91">
        <v>5390.93</v>
      </c>
      <c r="J121" s="191">
        <f t="shared" si="29"/>
        <v>0.16014558689717925</v>
      </c>
      <c r="K121" s="191">
        <f t="shared" si="30"/>
        <v>-1.8939035486806133E-2</v>
      </c>
      <c r="M121" s="199"/>
      <c r="O121" s="200"/>
    </row>
    <row r="122" spans="1:15" ht="12" customHeight="1">
      <c r="A122" s="324">
        <v>7</v>
      </c>
      <c r="B122" s="56" t="s">
        <v>38</v>
      </c>
      <c r="C122" s="56" t="s">
        <v>123</v>
      </c>
      <c r="D122" s="92">
        <v>429462000</v>
      </c>
      <c r="E122" s="79">
        <f t="shared" si="27"/>
        <v>7.7841009020706772E-2</v>
      </c>
      <c r="F122" s="91">
        <v>8.91</v>
      </c>
      <c r="G122" s="92">
        <v>429462000</v>
      </c>
      <c r="H122" s="79">
        <f t="shared" si="28"/>
        <v>7.7841009020706772E-2</v>
      </c>
      <c r="I122" s="91">
        <v>8.91</v>
      </c>
      <c r="J122" s="191">
        <f t="shared" si="29"/>
        <v>0</v>
      </c>
      <c r="K122" s="191">
        <f t="shared" si="30"/>
        <v>0</v>
      </c>
      <c r="M122" s="199"/>
      <c r="O122" s="200"/>
    </row>
    <row r="123" spans="1:15" ht="12" customHeight="1">
      <c r="A123" s="324">
        <v>8</v>
      </c>
      <c r="B123" s="56" t="s">
        <v>54</v>
      </c>
      <c r="C123" s="56" t="s">
        <v>55</v>
      </c>
      <c r="D123" s="92">
        <v>400461767.72000003</v>
      </c>
      <c r="E123" s="79">
        <f t="shared" si="27"/>
        <v>7.2584647939842636E-2</v>
      </c>
      <c r="F123" s="98">
        <v>90</v>
      </c>
      <c r="G123" s="92">
        <v>338032562.05000001</v>
      </c>
      <c r="H123" s="79">
        <f t="shared" si="28"/>
        <v>6.1269205917698591E-2</v>
      </c>
      <c r="I123" s="98">
        <v>90</v>
      </c>
      <c r="J123" s="191">
        <f t="shared" si="29"/>
        <v>-0.15589304823138589</v>
      </c>
      <c r="K123" s="191">
        <f>((I123-F123)/F123)</f>
        <v>0</v>
      </c>
      <c r="M123" s="199"/>
      <c r="O123" s="200"/>
    </row>
    <row r="124" spans="1:15" ht="12" customHeight="1">
      <c r="A124" s="324">
        <v>9</v>
      </c>
      <c r="B124" s="56" t="s">
        <v>54</v>
      </c>
      <c r="C124" s="56" t="s">
        <v>121</v>
      </c>
      <c r="D124" s="92">
        <v>656662253.82000005</v>
      </c>
      <c r="E124" s="79">
        <f t="shared" ref="E124" si="31">(D124/$G$126)</f>
        <v>0.11902159544537179</v>
      </c>
      <c r="F124" s="56">
        <v>120.92</v>
      </c>
      <c r="G124" s="92">
        <v>565142849.55999994</v>
      </c>
      <c r="H124" s="79">
        <f t="shared" ref="H124" si="32">(G124/$G$126)</f>
        <v>0.10243348573468172</v>
      </c>
      <c r="I124" s="56">
        <v>120.92</v>
      </c>
      <c r="J124" s="191">
        <f t="shared" ref="J124" si="33">((G124-D124)/D124)</f>
        <v>-0.13937058773761465</v>
      </c>
      <c r="K124" s="191">
        <f>((I124-F124)/F124)</f>
        <v>0</v>
      </c>
      <c r="M124" s="199"/>
      <c r="O124" s="200"/>
    </row>
    <row r="125" spans="1:15" ht="12" customHeight="1">
      <c r="A125" s="324">
        <v>10</v>
      </c>
      <c r="B125" s="345" t="s">
        <v>114</v>
      </c>
      <c r="C125" s="56" t="s">
        <v>201</v>
      </c>
      <c r="D125" s="92">
        <v>0</v>
      </c>
      <c r="E125" s="79">
        <f t="shared" si="27"/>
        <v>0</v>
      </c>
      <c r="F125" s="56">
        <v>0</v>
      </c>
      <c r="G125" s="92">
        <v>654350000</v>
      </c>
      <c r="H125" s="79">
        <f t="shared" si="28"/>
        <v>0.11860249394055696</v>
      </c>
      <c r="I125" s="56">
        <v>100</v>
      </c>
      <c r="J125" s="191" t="e">
        <f t="shared" si="29"/>
        <v>#DIV/0!</v>
      </c>
      <c r="K125" s="191" t="e">
        <f>((I125-F125)/F125)</f>
        <v>#DIV/0!</v>
      </c>
      <c r="M125" s="4"/>
      <c r="N125" s="10"/>
      <c r="O125" s="200"/>
    </row>
    <row r="126" spans="1:15" ht="12" customHeight="1">
      <c r="A126" s="43"/>
      <c r="B126" s="43"/>
      <c r="C126" s="43" t="s">
        <v>48</v>
      </c>
      <c r="D126" s="44">
        <f>SUM(D116:D125)</f>
        <v>5237801753.2799997</v>
      </c>
      <c r="E126" s="44"/>
      <c r="F126" s="45"/>
      <c r="G126" s="44">
        <f>SUM(G116:G125)</f>
        <v>5517168975.6200008</v>
      </c>
      <c r="H126" s="44"/>
      <c r="I126" s="45"/>
      <c r="J126" s="191">
        <f>((G126-D126)/D126)</f>
        <v>5.3336730846114337E-2</v>
      </c>
      <c r="K126" s="217"/>
      <c r="M126" s="199"/>
      <c r="N126" s="10"/>
      <c r="O126" s="200"/>
    </row>
    <row r="127" spans="1:15" ht="12" customHeight="1" thickBot="1">
      <c r="A127" s="46"/>
      <c r="B127" s="46"/>
      <c r="C127" s="46" t="s">
        <v>58</v>
      </c>
      <c r="D127" s="47">
        <f>SUM(D111,D126)</f>
        <v>1223663889518.7944</v>
      </c>
      <c r="E127" s="54"/>
      <c r="F127" s="59"/>
      <c r="G127" s="47">
        <f>SUM(G111,G126)</f>
        <v>1207474946091.9646</v>
      </c>
      <c r="H127" s="54"/>
      <c r="I127" s="59"/>
      <c r="J127" s="198">
        <f>((G127-D127)/D127)</f>
        <v>-1.3229893899374715E-2</v>
      </c>
      <c r="K127" s="69"/>
      <c r="M127" s="199"/>
    </row>
    <row r="128" spans="1:15" ht="12" customHeight="1" thickBot="1">
      <c r="A128" s="338"/>
      <c r="B128" s="339"/>
      <c r="C128" s="339"/>
      <c r="D128" s="340"/>
      <c r="E128" s="340"/>
      <c r="F128" s="341"/>
      <c r="G128" s="340"/>
      <c r="H128" s="340"/>
      <c r="I128" s="341"/>
      <c r="J128" s="342"/>
      <c r="K128" s="343"/>
      <c r="M128" s="4"/>
    </row>
    <row r="129" spans="1:21" ht="12" customHeight="1" thickBot="1">
      <c r="A129" s="413" t="s">
        <v>151</v>
      </c>
      <c r="B129" s="414"/>
      <c r="C129" s="414"/>
      <c r="D129" s="414"/>
      <c r="E129" s="414"/>
      <c r="F129" s="414"/>
      <c r="G129" s="414"/>
      <c r="H129" s="414"/>
      <c r="I129" s="414"/>
      <c r="J129" s="414"/>
      <c r="K129" s="415"/>
      <c r="M129" s="4"/>
      <c r="P129" s="72"/>
      <c r="Q129" s="55"/>
      <c r="R129" s="9"/>
    </row>
    <row r="130" spans="1:21" ht="25.5" customHeight="1" thickBot="1">
      <c r="A130" s="192"/>
      <c r="B130" s="195"/>
      <c r="C130" s="193"/>
      <c r="D130" s="387" t="s">
        <v>195</v>
      </c>
      <c r="E130" s="385"/>
      <c r="F130" s="388"/>
      <c r="G130" s="387" t="s">
        <v>202</v>
      </c>
      <c r="H130" s="385"/>
      <c r="I130" s="388"/>
      <c r="J130" s="396" t="s">
        <v>85</v>
      </c>
      <c r="K130" s="397"/>
      <c r="L130" s="9"/>
      <c r="M130" s="4"/>
      <c r="N130" s="10"/>
      <c r="P130" s="190"/>
      <c r="Q130" s="60"/>
      <c r="T130" s="199"/>
      <c r="U130" s="200"/>
    </row>
    <row r="131" spans="1:21" ht="12.75" customHeight="1">
      <c r="A131" s="196" t="s">
        <v>2</v>
      </c>
      <c r="B131" s="194" t="s">
        <v>3</v>
      </c>
      <c r="C131" s="36" t="s">
        <v>4</v>
      </c>
      <c r="D131" s="408" t="s">
        <v>155</v>
      </c>
      <c r="E131" s="409"/>
      <c r="F131" s="38" t="s">
        <v>172</v>
      </c>
      <c r="G131" s="408" t="s">
        <v>155</v>
      </c>
      <c r="H131" s="409"/>
      <c r="I131" s="38" t="s">
        <v>172</v>
      </c>
      <c r="J131" s="72" t="s">
        <v>80</v>
      </c>
      <c r="K131" s="55" t="s">
        <v>5</v>
      </c>
    </row>
    <row r="132" spans="1:21" ht="12.75" customHeight="1">
      <c r="A132" s="197"/>
      <c r="B132" s="39"/>
      <c r="C132" s="39" t="s">
        <v>152</v>
      </c>
      <c r="D132" s="391" t="s">
        <v>6</v>
      </c>
      <c r="E132" s="392"/>
      <c r="F132" s="276" t="s">
        <v>6</v>
      </c>
      <c r="G132" s="391" t="s">
        <v>6</v>
      </c>
      <c r="H132" s="392"/>
      <c r="I132" s="276" t="s">
        <v>6</v>
      </c>
      <c r="J132" s="190" t="s">
        <v>104</v>
      </c>
      <c r="K132" s="60" t="s">
        <v>104</v>
      </c>
    </row>
    <row r="133" spans="1:21" ht="12.75" customHeight="1" thickBot="1">
      <c r="A133" s="306">
        <v>1</v>
      </c>
      <c r="B133" s="379" t="s">
        <v>153</v>
      </c>
      <c r="C133" s="379" t="s">
        <v>154</v>
      </c>
      <c r="D133" s="389">
        <v>42194061061</v>
      </c>
      <c r="E133" s="390"/>
      <c r="F133" s="344">
        <v>108.69</v>
      </c>
      <c r="G133" s="389">
        <v>42194061061</v>
      </c>
      <c r="H133" s="390"/>
      <c r="I133" s="344">
        <v>108.69</v>
      </c>
      <c r="J133" s="198">
        <f>((G133-D133)/D133)</f>
        <v>0</v>
      </c>
      <c r="K133" s="281">
        <f>((I133-F133)/F133)</f>
        <v>0</v>
      </c>
      <c r="M133" s="4"/>
      <c r="O133" s="199"/>
    </row>
    <row r="134" spans="1:21" ht="12" customHeight="1">
      <c r="A134" s="19"/>
      <c r="B134" s="19"/>
      <c r="C134" s="22"/>
      <c r="D134" s="383"/>
      <c r="E134" s="383"/>
      <c r="F134" s="383"/>
      <c r="G134" s="23"/>
      <c r="H134" s="23"/>
      <c r="I134" s="24"/>
      <c r="K134" s="9"/>
      <c r="M134" s="4"/>
      <c r="O134" s="199"/>
    </row>
    <row r="135" spans="1:21" ht="12" customHeight="1">
      <c r="A135" s="19"/>
      <c r="B135" s="12"/>
      <c r="C135" s="53"/>
      <c r="D135" s="236"/>
      <c r="E135" s="22"/>
      <c r="F135" s="22"/>
      <c r="G135" s="295"/>
      <c r="H135" s="22"/>
      <c r="I135" s="12"/>
      <c r="M135" s="33"/>
    </row>
    <row r="136" spans="1:21" ht="12" customHeight="1">
      <c r="A136" s="19"/>
      <c r="B136" s="52"/>
      <c r="C136" s="164"/>
      <c r="D136" s="280"/>
      <c r="E136" s="165"/>
      <c r="F136" s="294"/>
      <c r="G136" s="239"/>
      <c r="H136"/>
      <c r="I136" s="294"/>
      <c r="M136" s="34"/>
    </row>
    <row r="137" spans="1:21" ht="12" customHeight="1">
      <c r="A137" s="20"/>
      <c r="B137" s="52"/>
      <c r="C137" s="167"/>
      <c r="D137" s="165"/>
      <c r="E137" s="165"/>
      <c r="F137" s="28"/>
      <c r="G137" s="286"/>
      <c r="H137"/>
      <c r="I137" s="12"/>
      <c r="L137" s="32"/>
      <c r="M137" s="289"/>
    </row>
    <row r="138" spans="1:21" ht="12" customHeight="1">
      <c r="A138" s="21"/>
      <c r="B138" s="166"/>
      <c r="C138" s="28"/>
      <c r="D138"/>
      <c r="E138"/>
      <c r="F138" s="28"/>
      <c r="G138" s="29"/>
      <c r="H138" s="29"/>
      <c r="I138" s="30"/>
      <c r="J138" s="31"/>
      <c r="K138" s="31"/>
      <c r="L138" s="35"/>
      <c r="M138" s="14"/>
    </row>
    <row r="139" spans="1:21" ht="12" customHeight="1">
      <c r="A139" s="21"/>
      <c r="B139" s="12"/>
      <c r="C139" s="28"/>
      <c r="D139"/>
      <c r="E139"/>
      <c r="F139" s="29"/>
      <c r="G139" s="29"/>
      <c r="H139" s="29"/>
      <c r="I139" s="30"/>
      <c r="J139" s="34"/>
      <c r="K139" s="34"/>
      <c r="M139" s="14"/>
    </row>
    <row r="140" spans="1:21" ht="12" customHeight="1">
      <c r="A140" s="21"/>
      <c r="B140" s="12"/>
      <c r="C140" s="12"/>
      <c r="D140" s="361"/>
      <c r="E140" s="25"/>
      <c r="F140" s="12"/>
      <c r="G140" s="12"/>
      <c r="H140" s="12"/>
      <c r="I140" s="12"/>
      <c r="J140" s="13"/>
      <c r="M140" s="14"/>
    </row>
    <row r="141" spans="1:21" ht="12" customHeight="1">
      <c r="A141" s="21"/>
      <c r="B141" s="12"/>
      <c r="C141" s="12"/>
      <c r="D141" s="25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1"/>
      <c r="C144" s="26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26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6"/>
      <c r="B149" s="11"/>
      <c r="C149" s="11"/>
      <c r="D149" s="12"/>
      <c r="E149" s="12"/>
      <c r="F149" s="12"/>
      <c r="G149" s="12"/>
      <c r="H149" s="12"/>
      <c r="I149" s="12"/>
      <c r="M149" s="14"/>
    </row>
    <row r="150" spans="1:13" ht="12" customHeight="1">
      <c r="B150" s="16"/>
      <c r="C150" s="16"/>
      <c r="D150" s="13"/>
      <c r="E150" s="13"/>
      <c r="F150" s="13"/>
      <c r="G150" s="13"/>
      <c r="H150" s="13"/>
      <c r="I150" s="13"/>
      <c r="M150" s="14"/>
    </row>
    <row r="151" spans="1:13" ht="12" customHeight="1">
      <c r="B151" s="17"/>
      <c r="C151" s="17"/>
      <c r="M151" s="14"/>
    </row>
    <row r="152" spans="1:13" ht="12" customHeight="1">
      <c r="B152" s="17"/>
      <c r="C152" s="2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8"/>
      <c r="C185" s="18"/>
    </row>
    <row r="186" spans="2:13" ht="12" customHeight="1">
      <c r="B186" s="18"/>
      <c r="C186" s="18"/>
    </row>
    <row r="187" spans="2:13" ht="12" customHeight="1">
      <c r="B187" s="18"/>
      <c r="C187" s="18"/>
    </row>
  </sheetData>
  <protectedRanges>
    <protectedRange password="CADF" sqref="I72 F72" name="BidOffer Prices_2_1"/>
    <protectedRange password="CADF" sqref="G42 D42" name="Yield_2_1_2_2"/>
    <protectedRange password="CADF" sqref="G75 D75" name="Yield_2_1_2_1_1"/>
    <protectedRange password="CADF" sqref="G17 D17" name="Fund Name_1_1_1"/>
  </protectedRanges>
  <mergeCells count="28">
    <mergeCell ref="O65:O75"/>
    <mergeCell ref="M107:M108"/>
    <mergeCell ref="P105:P106"/>
    <mergeCell ref="D131:E131"/>
    <mergeCell ref="J114:K114"/>
    <mergeCell ref="A113:K113"/>
    <mergeCell ref="J130:K130"/>
    <mergeCell ref="G131:H131"/>
    <mergeCell ref="A129:K129"/>
    <mergeCell ref="N85:N86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4:F134"/>
    <mergeCell ref="D114:F114"/>
    <mergeCell ref="G114:I114"/>
    <mergeCell ref="D130:F130"/>
    <mergeCell ref="G130:I130"/>
    <mergeCell ref="D133:E133"/>
    <mergeCell ref="G133:H133"/>
    <mergeCell ref="G132:H132"/>
    <mergeCell ref="D132:E132"/>
  </mergeCells>
  <hyperlinks>
    <hyperlink ref="D75" r:id="rId1" display="pgadmissions@hull.ac.uk"/>
  </hyperlinks>
  <pageMargins left="0.44" right="0.49" top="0.17" bottom="0.69" header="0.33" footer="0.5500000000000000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Normal="100" workbookViewId="0">
      <pane xSplit="1" topLeftCell="E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43854</v>
      </c>
      <c r="D1" s="297">
        <v>43861</v>
      </c>
      <c r="E1" s="297">
        <v>43868</v>
      </c>
      <c r="F1" s="297">
        <v>43875</v>
      </c>
      <c r="G1" s="297">
        <v>43882</v>
      </c>
      <c r="H1" s="297">
        <v>43889</v>
      </c>
      <c r="I1" s="297">
        <v>43896</v>
      </c>
      <c r="J1" s="297">
        <v>43903</v>
      </c>
    </row>
    <row r="2" spans="2:10">
      <c r="B2" s="298" t="s">
        <v>91</v>
      </c>
      <c r="C2" s="299">
        <v>4779126212.0100002</v>
      </c>
      <c r="D2" s="299">
        <v>4745979231.3200006</v>
      </c>
      <c r="E2" s="299">
        <v>4683975631.5</v>
      </c>
      <c r="F2" s="299">
        <v>4630314423.8299999</v>
      </c>
      <c r="G2" s="299">
        <v>4593993689.5699997</v>
      </c>
      <c r="H2" s="299">
        <v>4560342464.7699995</v>
      </c>
      <c r="I2" s="299">
        <v>4503650628.5</v>
      </c>
      <c r="J2" s="299">
        <v>4215793888.6400003</v>
      </c>
    </row>
    <row r="3" spans="2:10">
      <c r="B3" s="298" t="s">
        <v>83</v>
      </c>
      <c r="C3" s="300">
        <v>25158923720.320004</v>
      </c>
      <c r="D3" s="300">
        <v>24984092518.389996</v>
      </c>
      <c r="E3" s="300">
        <v>24609676250.759998</v>
      </c>
      <c r="F3" s="300">
        <v>24699956874.060001</v>
      </c>
      <c r="G3" s="300">
        <v>24314779027.109997</v>
      </c>
      <c r="H3" s="300">
        <v>23848967301.540005</v>
      </c>
      <c r="I3" s="300">
        <v>23754572206.140003</v>
      </c>
      <c r="J3" s="300">
        <v>21878471884.970001</v>
      </c>
    </row>
    <row r="4" spans="2:10">
      <c r="B4" s="298" t="s">
        <v>63</v>
      </c>
      <c r="C4" s="299">
        <v>158334968004.49997</v>
      </c>
      <c r="D4" s="299">
        <v>165576885668.21002</v>
      </c>
      <c r="E4" s="299">
        <v>176648664915.79001</v>
      </c>
      <c r="F4" s="299">
        <v>182624048185.13763</v>
      </c>
      <c r="G4" s="299">
        <v>189749305921.67999</v>
      </c>
      <c r="H4" s="299">
        <v>193529956991.67999</v>
      </c>
      <c r="I4" s="299">
        <v>201200483423.17007</v>
      </c>
      <c r="J4" s="299">
        <v>200050224229.23996</v>
      </c>
    </row>
    <row r="5" spans="2:10">
      <c r="B5" s="298" t="s">
        <v>0</v>
      </c>
      <c r="C5" s="299">
        <v>11902300920.459997</v>
      </c>
      <c r="D5" s="299">
        <v>11722557388.009998</v>
      </c>
      <c r="E5" s="299">
        <v>11515846518.700001</v>
      </c>
      <c r="F5" s="299">
        <v>11438355031.080002</v>
      </c>
      <c r="G5" s="299">
        <v>11301373730.330002</v>
      </c>
      <c r="H5" s="299">
        <v>10891214076.369999</v>
      </c>
      <c r="I5" s="299">
        <v>10732075411.25</v>
      </c>
      <c r="J5" s="299">
        <v>9426945087.0499992</v>
      </c>
    </row>
    <row r="6" spans="2:10">
      <c r="B6" s="298" t="s">
        <v>59</v>
      </c>
      <c r="C6" s="299">
        <v>44983974475.6782</v>
      </c>
      <c r="D6" s="299">
        <v>45048696213.968201</v>
      </c>
      <c r="E6" s="299">
        <v>45001922573.988205</v>
      </c>
      <c r="F6" s="299">
        <v>44135884641.464699</v>
      </c>
      <c r="G6" s="299">
        <v>44136546354.134705</v>
      </c>
      <c r="H6" s="299">
        <v>44145618808.664696</v>
      </c>
      <c r="I6" s="299">
        <v>44133546937.564697</v>
      </c>
      <c r="J6" s="299">
        <v>44162347661.894699</v>
      </c>
    </row>
    <row r="7" spans="2:10">
      <c r="B7" s="298" t="s">
        <v>60</v>
      </c>
      <c r="C7" s="301">
        <v>806276691306.03967</v>
      </c>
      <c r="D7" s="301">
        <v>816265916001.81458</v>
      </c>
      <c r="E7" s="301">
        <v>822502277056.42151</v>
      </c>
      <c r="F7" s="301">
        <v>827883247749.83984</v>
      </c>
      <c r="G7" s="301">
        <v>831549455866.82104</v>
      </c>
      <c r="H7" s="301">
        <v>831832942623.02856</v>
      </c>
      <c r="I7" s="301">
        <v>830148358585.56982</v>
      </c>
      <c r="J7" s="301">
        <v>818236855523.28979</v>
      </c>
    </row>
    <row r="8" spans="2:10">
      <c r="B8" s="298" t="s">
        <v>82</v>
      </c>
      <c r="C8" s="301">
        <v>65411197231.950005</v>
      </c>
      <c r="D8" s="301">
        <v>70467603217.960007</v>
      </c>
      <c r="E8" s="301">
        <v>74874479635.899994</v>
      </c>
      <c r="F8" s="301">
        <v>76630283090.549988</v>
      </c>
      <c r="G8" s="301">
        <v>90137141041.529999</v>
      </c>
      <c r="H8" s="301">
        <v>95996541937.742386</v>
      </c>
      <c r="I8" s="301">
        <v>103953400573.31999</v>
      </c>
      <c r="J8" s="301">
        <v>103987138841.26001</v>
      </c>
    </row>
    <row r="9" spans="2:10" s="2" customFormat="1">
      <c r="B9" s="302" t="s">
        <v>1</v>
      </c>
      <c r="C9" s="303">
        <f t="shared" ref="C9:J9" si="0">SUM(C2:C8)</f>
        <v>1116847181870.9578</v>
      </c>
      <c r="D9" s="303">
        <f t="shared" si="0"/>
        <v>1138811730239.6729</v>
      </c>
      <c r="E9" s="303">
        <f t="shared" si="0"/>
        <v>1159836842583.0596</v>
      </c>
      <c r="F9" s="303">
        <f t="shared" si="0"/>
        <v>1172042089995.9622</v>
      </c>
      <c r="G9" s="303">
        <f t="shared" si="0"/>
        <v>1195782595631.1758</v>
      </c>
      <c r="H9" s="303">
        <f t="shared" si="0"/>
        <v>1204805584203.7957</v>
      </c>
      <c r="I9" s="303">
        <f t="shared" si="0"/>
        <v>1218426087765.5146</v>
      </c>
      <c r="J9" s="303">
        <f t="shared" si="0"/>
        <v>1201957777116.3445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1127829456055.3154</v>
      </c>
      <c r="E11" s="267">
        <f t="shared" si="1"/>
        <v>1149324286411.3662</v>
      </c>
      <c r="F11" s="267">
        <f t="shared" si="1"/>
        <v>1165939466289.5107</v>
      </c>
      <c r="G11" s="267">
        <f t="shared" si="1"/>
        <v>1183912342813.5688</v>
      </c>
      <c r="H11" s="267">
        <f>(G9+H9)/2</f>
        <v>1200294089917.4858</v>
      </c>
      <c r="I11" s="267">
        <f t="shared" si="1"/>
        <v>1211615835984.6553</v>
      </c>
      <c r="J11" s="267">
        <f t="shared" si="1"/>
        <v>1210191932440.9297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6"/>
  <sheetViews>
    <sheetView topLeftCell="A72" zoomScale="150" zoomScaleNormal="150" workbookViewId="0">
      <pane xSplit="1" topLeftCell="AB1" activePane="topRight" state="frozen"/>
      <selection pane="topRight" activeCell="AF75" sqref="AF75"/>
    </sheetView>
  </sheetViews>
  <sheetFormatPr defaultRowHeight="15"/>
  <cols>
    <col min="1" max="1" width="31.5703125" customWidth="1"/>
    <col min="2" max="2" width="13.5703125" style="290" customWidth="1"/>
    <col min="3" max="3" width="8.42578125" style="290" customWidth="1"/>
    <col min="4" max="4" width="14.7109375" style="290" customWidth="1"/>
    <col min="5" max="5" width="8.42578125" style="290" customWidth="1"/>
    <col min="6" max="7" width="7.42578125" style="290" customWidth="1"/>
    <col min="8" max="8" width="14" style="290" customWidth="1"/>
    <col min="9" max="9" width="8" style="290" customWidth="1"/>
    <col min="10" max="11" width="7.42578125" style="290" customWidth="1"/>
    <col min="12" max="12" width="13.85546875" style="290" customWidth="1"/>
    <col min="13" max="13" width="8.28515625" style="290" customWidth="1"/>
    <col min="14" max="15" width="7.42578125" style="290" customWidth="1"/>
    <col min="16" max="16" width="13.42578125" style="290" customWidth="1"/>
    <col min="17" max="17" width="8.140625" style="290" customWidth="1"/>
    <col min="18" max="19" width="7.42578125" style="290" customWidth="1"/>
    <col min="20" max="20" width="13.5703125" style="290" customWidth="1"/>
    <col min="21" max="21" width="7.85546875" style="290" customWidth="1"/>
    <col min="22" max="23" width="7.42578125" style="290" customWidth="1"/>
    <col min="24" max="24" width="13.28515625" style="290" customWidth="1"/>
    <col min="25" max="25" width="8" style="290" customWidth="1"/>
    <col min="26" max="27" width="7.42578125" style="290" customWidth="1"/>
    <col min="28" max="28" width="14.85546875" style="290" customWidth="1"/>
    <col min="29" max="29" width="8.7109375" style="290" customWidth="1"/>
    <col min="30" max="31" width="7.42578125" style="290" customWidth="1"/>
    <col min="32" max="32" width="14.5703125" style="290" customWidth="1"/>
    <col min="33" max="33" width="8.4257812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4" t="s">
        <v>96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6"/>
    </row>
    <row r="2" spans="1:49" ht="30.75" customHeight="1" thickBot="1">
      <c r="A2" s="103"/>
      <c r="B2" s="417" t="s">
        <v>179</v>
      </c>
      <c r="C2" s="418"/>
      <c r="D2" s="417" t="s">
        <v>187</v>
      </c>
      <c r="E2" s="418"/>
      <c r="F2" s="417" t="s">
        <v>85</v>
      </c>
      <c r="G2" s="418"/>
      <c r="H2" s="417" t="s">
        <v>188</v>
      </c>
      <c r="I2" s="418"/>
      <c r="J2" s="417" t="s">
        <v>85</v>
      </c>
      <c r="K2" s="418"/>
      <c r="L2" s="417" t="s">
        <v>189</v>
      </c>
      <c r="M2" s="418"/>
      <c r="N2" s="417" t="s">
        <v>85</v>
      </c>
      <c r="O2" s="418"/>
      <c r="P2" s="417" t="s">
        <v>190</v>
      </c>
      <c r="Q2" s="418"/>
      <c r="R2" s="417" t="s">
        <v>85</v>
      </c>
      <c r="S2" s="418"/>
      <c r="T2" s="417" t="s">
        <v>191</v>
      </c>
      <c r="U2" s="418"/>
      <c r="V2" s="417" t="s">
        <v>85</v>
      </c>
      <c r="W2" s="418"/>
      <c r="X2" s="417" t="s">
        <v>193</v>
      </c>
      <c r="Y2" s="418"/>
      <c r="Z2" s="417" t="s">
        <v>85</v>
      </c>
      <c r="AA2" s="418"/>
      <c r="AB2" s="417" t="s">
        <v>195</v>
      </c>
      <c r="AC2" s="418"/>
      <c r="AD2" s="417" t="s">
        <v>85</v>
      </c>
      <c r="AE2" s="418"/>
      <c r="AF2" s="417" t="s">
        <v>202</v>
      </c>
      <c r="AG2" s="418"/>
      <c r="AH2" s="417" t="s">
        <v>85</v>
      </c>
      <c r="AI2" s="418"/>
      <c r="AJ2" s="417" t="s">
        <v>105</v>
      </c>
      <c r="AK2" s="418"/>
      <c r="AL2" s="417" t="s">
        <v>106</v>
      </c>
      <c r="AM2" s="418"/>
      <c r="AN2" s="417" t="s">
        <v>95</v>
      </c>
      <c r="AO2" s="418"/>
      <c r="AP2" s="104"/>
      <c r="AQ2" s="419" t="s">
        <v>110</v>
      </c>
      <c r="AR2" s="420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5191601758.6300001</v>
      </c>
      <c r="C5" s="170">
        <v>8464.84</v>
      </c>
      <c r="D5" s="170">
        <v>5175058126.75</v>
      </c>
      <c r="E5" s="170">
        <v>8417.1</v>
      </c>
      <c r="F5" s="119">
        <f t="shared" ref="F5:F17" si="0">((D5-B5)/B5)</f>
        <v>-3.1866141990763513E-3</v>
      </c>
      <c r="G5" s="119">
        <f t="shared" ref="G5:G17" si="1">((E5-C5)/C5)</f>
        <v>-5.6397994527953013E-3</v>
      </c>
      <c r="H5" s="170">
        <v>5092282940.0299997</v>
      </c>
      <c r="I5" s="170">
        <v>8285.23</v>
      </c>
      <c r="J5" s="119">
        <f t="shared" ref="J5:J17" si="2">((H5-D5)/D5)</f>
        <v>-1.5995025503604168E-2</v>
      </c>
      <c r="K5" s="119">
        <f t="shared" ref="K5:K17" si="3">((I5-E5)/E5)</f>
        <v>-1.5666916158772116E-2</v>
      </c>
      <c r="L5" s="170">
        <v>5004141106.3500004</v>
      </c>
      <c r="M5" s="170">
        <v>8163.75</v>
      </c>
      <c r="N5" s="119">
        <f t="shared" ref="N5:N17" si="4">((L5-H5)/H5)</f>
        <v>-1.73089034364379E-2</v>
      </c>
      <c r="O5" s="119">
        <f t="shared" ref="O5:O17" si="5">((M5-I5)/I5)</f>
        <v>-1.4662236292776371E-2</v>
      </c>
      <c r="P5" s="170">
        <v>4964871149.5900002</v>
      </c>
      <c r="Q5" s="170">
        <v>8102.52</v>
      </c>
      <c r="R5" s="119">
        <f t="shared" ref="R5:R17" si="6">((P5-L5)/L5)</f>
        <v>-7.8474918922986914E-3</v>
      </c>
      <c r="S5" s="119">
        <f t="shared" ref="S5:S17" si="7">((Q5-M5)/M5)</f>
        <v>-7.5002296738630606E-3</v>
      </c>
      <c r="T5" s="170">
        <v>4923812394.71</v>
      </c>
      <c r="U5" s="170">
        <v>8035.82</v>
      </c>
      <c r="V5" s="119">
        <f t="shared" ref="V5:V17" si="8">((T5-P5)/P5)</f>
        <v>-8.2698530622271546E-3</v>
      </c>
      <c r="W5" s="119">
        <f t="shared" ref="W5:W17" si="9">((U5-Q5)/Q5)</f>
        <v>-8.2320068324423425E-3</v>
      </c>
      <c r="X5" s="170">
        <v>4791138109.9700003</v>
      </c>
      <c r="Y5" s="170">
        <v>7845.17</v>
      </c>
      <c r="Z5" s="119">
        <f t="shared" ref="Z5:Z17" si="10">((X5-T5)/T5)</f>
        <v>-2.6945438636642845E-2</v>
      </c>
      <c r="AA5" s="119">
        <f t="shared" ref="AA5:AA17" si="11">((Y5-U5)/U5)</f>
        <v>-2.3725021217498605E-2</v>
      </c>
      <c r="AB5" s="170">
        <v>4653031674.75</v>
      </c>
      <c r="AC5" s="170">
        <v>7733.21</v>
      </c>
      <c r="AD5" s="119">
        <f t="shared" ref="AD5:AD17" si="12">((AB5-X5)/X5)</f>
        <v>-2.8825392224158829E-2</v>
      </c>
      <c r="AE5" s="119">
        <f t="shared" ref="AE5:AE17" si="13">((AC5-Y5)/Y5)</f>
        <v>-1.4271201261413078E-2</v>
      </c>
      <c r="AF5" s="170">
        <v>4179409375.46</v>
      </c>
      <c r="AG5" s="170">
        <v>6956.4</v>
      </c>
      <c r="AH5" s="119">
        <f t="shared" ref="AH5:AH17" si="14">((AF5-AB5)/AB5)</f>
        <v>-0.10178789494602934</v>
      </c>
      <c r="AI5" s="119">
        <f t="shared" ref="AI5:AI17" si="15">((AG5-AC5)/AC5)</f>
        <v>-0.10045117098850288</v>
      </c>
      <c r="AJ5" s="120">
        <f>AVERAGE(F5,J5,N5,R5,V5,Z5,AD5,AH5)</f>
        <v>-2.6270826737559413E-2</v>
      </c>
      <c r="AK5" s="120">
        <f>AVERAGE(G5,K5,O5,S5,W5,AA5,AE5,AI5)</f>
        <v>-2.3768572734757971E-2</v>
      </c>
      <c r="AL5" s="121">
        <f>((AF5-D5)/D5)</f>
        <v>-0.19239373295991935</v>
      </c>
      <c r="AM5" s="121">
        <f>((AG5-E5)/E5)</f>
        <v>-0.1735395801404285</v>
      </c>
      <c r="AN5" s="122">
        <f>STDEV(F5,J5,N5,R5,V5,Z5,AD5,AH5)</f>
        <v>3.1830021421158386E-2</v>
      </c>
      <c r="AO5" s="208">
        <f>STDEV(G5,K5,O5,S5,W5,AA5,AE5,AI5)</f>
        <v>3.1517979734805225E-2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620186996.28999996</v>
      </c>
      <c r="C6" s="170">
        <v>1.2273000000000001</v>
      </c>
      <c r="D6" s="171">
        <v>613659458.45000005</v>
      </c>
      <c r="E6" s="170">
        <v>1.22</v>
      </c>
      <c r="F6" s="119">
        <f t="shared" si="0"/>
        <v>-1.052511239198513E-2</v>
      </c>
      <c r="G6" s="119">
        <f t="shared" si="1"/>
        <v>-5.9480159700155497E-3</v>
      </c>
      <c r="H6" s="171">
        <v>596008757.23000002</v>
      </c>
      <c r="I6" s="170">
        <v>1.19</v>
      </c>
      <c r="J6" s="119">
        <f t="shared" si="2"/>
        <v>-2.8763023166925045E-2</v>
      </c>
      <c r="K6" s="119">
        <f t="shared" si="3"/>
        <v>-2.4590163934426253E-2</v>
      </c>
      <c r="L6" s="171">
        <v>587452189.20000005</v>
      </c>
      <c r="M6" s="170">
        <v>1.17</v>
      </c>
      <c r="N6" s="119">
        <f t="shared" si="4"/>
        <v>-1.4356446824317363E-2</v>
      </c>
      <c r="O6" s="119">
        <f t="shared" si="5"/>
        <v>-1.6806722689075647E-2</v>
      </c>
      <c r="P6" s="171">
        <v>583699377.79999995</v>
      </c>
      <c r="Q6" s="170">
        <v>1.1599999999999999</v>
      </c>
      <c r="R6" s="119">
        <f t="shared" si="6"/>
        <v>-6.388283964199235E-3</v>
      </c>
      <c r="S6" s="119">
        <f t="shared" si="7"/>
        <v>-8.5470085470085548E-3</v>
      </c>
      <c r="T6" s="171">
        <v>575389104.07000005</v>
      </c>
      <c r="U6" s="170">
        <v>1.1499999999999999</v>
      </c>
      <c r="V6" s="119">
        <f t="shared" si="8"/>
        <v>-1.4237249594683225E-2</v>
      </c>
      <c r="W6" s="119">
        <f t="shared" si="9"/>
        <v>-8.6206896551724223E-3</v>
      </c>
      <c r="X6" s="171">
        <v>546044701.39999998</v>
      </c>
      <c r="Y6" s="170">
        <v>1.0900000000000001</v>
      </c>
      <c r="Z6" s="119">
        <f t="shared" si="10"/>
        <v>-5.0999232454061433E-2</v>
      </c>
      <c r="AA6" s="119">
        <f t="shared" si="11"/>
        <v>-5.2173913043478119E-2</v>
      </c>
      <c r="AB6" s="171">
        <v>548499293.45000005</v>
      </c>
      <c r="AC6" s="170">
        <v>1.0900000000000001</v>
      </c>
      <c r="AD6" s="119">
        <f t="shared" si="12"/>
        <v>4.4952218082269842E-3</v>
      </c>
      <c r="AE6" s="119">
        <f t="shared" si="13"/>
        <v>0</v>
      </c>
      <c r="AF6" s="171">
        <v>492227805.75999999</v>
      </c>
      <c r="AG6" s="170">
        <v>0.98</v>
      </c>
      <c r="AH6" s="119">
        <f t="shared" si="14"/>
        <v>-0.10259172320179048</v>
      </c>
      <c r="AI6" s="119">
        <f t="shared" si="15"/>
        <v>-0.10091743119266064</v>
      </c>
      <c r="AJ6" s="120">
        <f t="shared" ref="AJ6:AJ69" si="16">AVERAGE(F6,J6,N6,R6,V6,Z6,AD6,AH6)</f>
        <v>-2.7920731223716869E-2</v>
      </c>
      <c r="AK6" s="120">
        <f t="shared" ref="AK6:AK69" si="17">AVERAGE(G6,K6,O6,S6,W6,AA6,AE6,AI6)</f>
        <v>-2.7200493128979649E-2</v>
      </c>
      <c r="AL6" s="121">
        <f t="shared" ref="AL6:AL69" si="18">((AF6-D6)/D6)</f>
        <v>-0.19788117174420461</v>
      </c>
      <c r="AM6" s="121">
        <f t="shared" ref="AM6:AM69" si="19">((AG6-E6)/E6)</f>
        <v>-0.19672131147540983</v>
      </c>
      <c r="AN6" s="122">
        <f t="shared" ref="AN6:AN69" si="20">STDEV(F6,J6,N6,R6,V6,Z6,AD6,AH6)</f>
        <v>3.4428723574941311E-2</v>
      </c>
      <c r="AO6" s="208">
        <f t="shared" ref="AO6:AO69" si="21">STDEV(G6,K6,O6,S6,W6,AA6,AE6,AI6)</f>
        <v>3.3927231241919813E-2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272165401.51999998</v>
      </c>
      <c r="C7" s="170">
        <v>138.85</v>
      </c>
      <c r="D7" s="171">
        <v>269370614.81</v>
      </c>
      <c r="E7" s="170">
        <v>137.4</v>
      </c>
      <c r="F7" s="119">
        <f t="shared" si="0"/>
        <v>-1.0268706802523555E-2</v>
      </c>
      <c r="G7" s="119">
        <f t="shared" si="1"/>
        <v>-1.0442924018725161E-2</v>
      </c>
      <c r="H7" s="171">
        <v>262406636.38999999</v>
      </c>
      <c r="I7" s="170">
        <v>133.16999999999999</v>
      </c>
      <c r="J7" s="119">
        <f t="shared" si="2"/>
        <v>-2.5852776944181696E-2</v>
      </c>
      <c r="K7" s="119">
        <f t="shared" si="3"/>
        <v>-3.0786026200873493E-2</v>
      </c>
      <c r="L7" s="171">
        <v>264688676.44999999</v>
      </c>
      <c r="M7" s="170">
        <v>134.94999999999999</v>
      </c>
      <c r="N7" s="119">
        <f t="shared" si="4"/>
        <v>8.6965790629179689E-3</v>
      </c>
      <c r="O7" s="119">
        <f t="shared" si="5"/>
        <v>1.3366373807914705E-2</v>
      </c>
      <c r="P7" s="171">
        <v>268791888.74000001</v>
      </c>
      <c r="Q7" s="170">
        <v>137.87</v>
      </c>
      <c r="R7" s="119">
        <f t="shared" si="6"/>
        <v>1.5502031839942058E-2</v>
      </c>
      <c r="S7" s="119">
        <f t="shared" si="7"/>
        <v>2.163764357169334E-2</v>
      </c>
      <c r="T7" s="171">
        <v>252029966.28999999</v>
      </c>
      <c r="U7" s="170">
        <v>129.34</v>
      </c>
      <c r="V7" s="119">
        <f t="shared" si="8"/>
        <v>-6.2360224218721408E-2</v>
      </c>
      <c r="W7" s="119">
        <f t="shared" si="9"/>
        <v>-6.1869877420758689E-2</v>
      </c>
      <c r="X7" s="171">
        <v>245298201.24000001</v>
      </c>
      <c r="Y7" s="170">
        <v>125.82</v>
      </c>
      <c r="Z7" s="119">
        <f t="shared" si="10"/>
        <v>-2.6710177163036364E-2</v>
      </c>
      <c r="AA7" s="119">
        <f t="shared" si="11"/>
        <v>-2.72150920055668E-2</v>
      </c>
      <c r="AB7" s="171">
        <v>244514996.97</v>
      </c>
      <c r="AC7" s="170">
        <v>125.41</v>
      </c>
      <c r="AD7" s="119">
        <f t="shared" si="12"/>
        <v>-3.1928659323258667E-3</v>
      </c>
      <c r="AE7" s="119">
        <f t="shared" si="13"/>
        <v>-3.2586234302972232E-3</v>
      </c>
      <c r="AF7" s="171">
        <v>213954360.97</v>
      </c>
      <c r="AG7" s="170">
        <v>109.41</v>
      </c>
      <c r="AH7" s="119">
        <f t="shared" si="14"/>
        <v>-0.12498471005338598</v>
      </c>
      <c r="AI7" s="119">
        <f t="shared" si="15"/>
        <v>-0.12758153257316004</v>
      </c>
      <c r="AJ7" s="120">
        <f t="shared" si="16"/>
        <v>-2.8646356276414355E-2</v>
      </c>
      <c r="AK7" s="120">
        <f t="shared" si="17"/>
        <v>-2.826875728372167E-2</v>
      </c>
      <c r="AL7" s="121">
        <f t="shared" si="18"/>
        <v>-0.20572494100400573</v>
      </c>
      <c r="AM7" s="121">
        <f t="shared" si="19"/>
        <v>-0.20371179039301315</v>
      </c>
      <c r="AN7" s="122">
        <f t="shared" si="20"/>
        <v>4.5916771506474656E-2</v>
      </c>
      <c r="AO7" s="208">
        <f t="shared" si="21"/>
        <v>4.8057866277155178E-2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307338577</v>
      </c>
      <c r="C8" s="182">
        <v>13.2</v>
      </c>
      <c r="D8" s="171">
        <v>305454457</v>
      </c>
      <c r="E8" s="182">
        <v>13.3</v>
      </c>
      <c r="F8" s="119">
        <f t="shared" si="0"/>
        <v>-6.1304377029116003E-3</v>
      </c>
      <c r="G8" s="119">
        <f t="shared" si="1"/>
        <v>7.5757575757576835E-3</v>
      </c>
      <c r="H8" s="171">
        <v>296381536</v>
      </c>
      <c r="I8" s="182">
        <v>12.98</v>
      </c>
      <c r="J8" s="119">
        <f t="shared" si="2"/>
        <v>-2.9703023780072065E-2</v>
      </c>
      <c r="K8" s="119">
        <f t="shared" si="3"/>
        <v>-2.4060150375939868E-2</v>
      </c>
      <c r="L8" s="171">
        <v>292595319</v>
      </c>
      <c r="M8" s="182">
        <v>12.73</v>
      </c>
      <c r="N8" s="119">
        <f t="shared" si="4"/>
        <v>-1.2774807267346101E-2</v>
      </c>
      <c r="O8" s="119">
        <f t="shared" si="5"/>
        <v>-1.9260400616332819E-2</v>
      </c>
      <c r="P8" s="171">
        <v>287872510</v>
      </c>
      <c r="Q8" s="182">
        <v>12.69</v>
      </c>
      <c r="R8" s="119">
        <f t="shared" si="6"/>
        <v>-1.6141095545004258E-2</v>
      </c>
      <c r="S8" s="119">
        <f t="shared" si="7"/>
        <v>-3.1421838177534112E-3</v>
      </c>
      <c r="T8" s="171">
        <v>282175218</v>
      </c>
      <c r="U8" s="182">
        <v>12.51</v>
      </c>
      <c r="V8" s="119">
        <f t="shared" si="8"/>
        <v>-1.9791024853328301E-2</v>
      </c>
      <c r="W8" s="119">
        <f t="shared" si="9"/>
        <v>-1.4184397163120546E-2</v>
      </c>
      <c r="X8" s="171">
        <v>268274377</v>
      </c>
      <c r="Y8" s="182">
        <v>11.9</v>
      </c>
      <c r="Z8" s="119">
        <f t="shared" si="10"/>
        <v>-4.9263153222761043E-2</v>
      </c>
      <c r="AA8" s="119">
        <f t="shared" si="11"/>
        <v>-4.8760991207034331E-2</v>
      </c>
      <c r="AB8" s="171">
        <v>268698434</v>
      </c>
      <c r="AC8" s="182">
        <v>11.89</v>
      </c>
      <c r="AD8" s="119">
        <f t="shared" si="12"/>
        <v>1.580683942842592E-3</v>
      </c>
      <c r="AE8" s="119">
        <f t="shared" si="13"/>
        <v>-8.4033613445376357E-4</v>
      </c>
      <c r="AF8" s="171">
        <v>229046765</v>
      </c>
      <c r="AG8" s="182">
        <v>9.76</v>
      </c>
      <c r="AH8" s="119">
        <f t="shared" si="14"/>
        <v>-0.14756940861069551</v>
      </c>
      <c r="AI8" s="119">
        <f t="shared" si="15"/>
        <v>-0.17914213624894876</v>
      </c>
      <c r="AJ8" s="120">
        <f t="shared" si="16"/>
        <v>-3.4974033379909536E-2</v>
      </c>
      <c r="AK8" s="120">
        <f t="shared" si="17"/>
        <v>-3.5226854748478226E-2</v>
      </c>
      <c r="AL8" s="121">
        <f t="shared" si="18"/>
        <v>-0.2501443021995256</v>
      </c>
      <c r="AM8" s="121">
        <f t="shared" si="19"/>
        <v>-0.26616541353383466</v>
      </c>
      <c r="AN8" s="122">
        <f t="shared" si="20"/>
        <v>4.8041485520298355E-2</v>
      </c>
      <c r="AO8" s="208">
        <f t="shared" si="21"/>
        <v>6.0664312240478649E-2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1125672534.3199999</v>
      </c>
      <c r="C9" s="182">
        <v>0.75590000000000002</v>
      </c>
      <c r="D9" s="171">
        <v>1098387148.9000001</v>
      </c>
      <c r="E9" s="182">
        <v>0.75609999999999999</v>
      </c>
      <c r="F9" s="119">
        <f t="shared" si="0"/>
        <v>-2.4239185542962977E-2</v>
      </c>
      <c r="G9" s="119">
        <f t="shared" si="1"/>
        <v>2.6458526260084397E-4</v>
      </c>
      <c r="H9" s="171">
        <v>1083349411.2</v>
      </c>
      <c r="I9" s="182">
        <v>0.72740000000000005</v>
      </c>
      <c r="J9" s="119">
        <f t="shared" si="2"/>
        <v>-1.3690744392867183E-2</v>
      </c>
      <c r="K9" s="119">
        <f t="shared" si="3"/>
        <v>-3.7957942071154542E-2</v>
      </c>
      <c r="L9" s="171">
        <v>1069797744.79</v>
      </c>
      <c r="M9" s="182">
        <v>0.71909999999999996</v>
      </c>
      <c r="N9" s="119">
        <f t="shared" si="4"/>
        <v>-1.2509044884225516E-2</v>
      </c>
      <c r="O9" s="119">
        <f t="shared" si="5"/>
        <v>-1.1410503161946776E-2</v>
      </c>
      <c r="P9" s="171">
        <v>1064947192.24</v>
      </c>
      <c r="Q9" s="182">
        <v>0.71540000000000004</v>
      </c>
      <c r="R9" s="119">
        <f t="shared" si="6"/>
        <v>-4.5340837308944877E-3</v>
      </c>
      <c r="S9" s="119">
        <f t="shared" si="7"/>
        <v>-5.1453205395632397E-3</v>
      </c>
      <c r="T9" s="171">
        <v>1058188349.41</v>
      </c>
      <c r="U9" s="182">
        <v>0.71089999999999998</v>
      </c>
      <c r="V9" s="119">
        <f t="shared" si="8"/>
        <v>-6.3466459926370209E-3</v>
      </c>
      <c r="W9" s="119">
        <f t="shared" si="9"/>
        <v>-6.2901873077999149E-3</v>
      </c>
      <c r="X9" s="171">
        <v>1006736250.3200001</v>
      </c>
      <c r="Y9" s="182">
        <v>0.6764</v>
      </c>
      <c r="Z9" s="119">
        <f t="shared" si="10"/>
        <v>-4.8622817590731726E-2</v>
      </c>
      <c r="AA9" s="119">
        <f t="shared" si="11"/>
        <v>-4.8530032353354867E-2</v>
      </c>
      <c r="AB9" s="171">
        <v>1010849001.03</v>
      </c>
      <c r="AC9" s="182">
        <v>0.67920000000000003</v>
      </c>
      <c r="AD9" s="119">
        <f t="shared" si="12"/>
        <v>4.0852315675457647E-3</v>
      </c>
      <c r="AE9" s="119">
        <f t="shared" si="13"/>
        <v>4.1395623891189014E-3</v>
      </c>
      <c r="AF9" s="171">
        <v>877090977.83000004</v>
      </c>
      <c r="AG9" s="182">
        <v>0.58930000000000005</v>
      </c>
      <c r="AH9" s="119">
        <f t="shared" si="14"/>
        <v>-0.13232245673063711</v>
      </c>
      <c r="AI9" s="119">
        <f t="shared" si="15"/>
        <v>-0.13236160188457005</v>
      </c>
      <c r="AJ9" s="120">
        <f t="shared" si="16"/>
        <v>-2.9772468412176283E-2</v>
      </c>
      <c r="AK9" s="120">
        <f t="shared" si="17"/>
        <v>-2.9661429958333707E-2</v>
      </c>
      <c r="AL9" s="121">
        <f t="shared" si="18"/>
        <v>-0.20147374383578792</v>
      </c>
      <c r="AM9" s="121">
        <f t="shared" si="19"/>
        <v>-0.22060573998148386</v>
      </c>
      <c r="AN9" s="122">
        <f t="shared" si="20"/>
        <v>4.4386596580802393E-2</v>
      </c>
      <c r="AO9" s="208">
        <f t="shared" si="21"/>
        <v>4.5498204025660766E-2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2582594516.6900001</v>
      </c>
      <c r="C10" s="182">
        <v>17.180599999999998</v>
      </c>
      <c r="D10" s="171">
        <v>2578022550.3299999</v>
      </c>
      <c r="E10" s="182">
        <v>17.171099999999999</v>
      </c>
      <c r="F10" s="119">
        <f t="shared" si="0"/>
        <v>-1.7702997239612455E-3</v>
      </c>
      <c r="G10" s="119">
        <f t="shared" si="1"/>
        <v>-5.5294925671974069E-4</v>
      </c>
      <c r="H10" s="171">
        <v>2566325520.1799998</v>
      </c>
      <c r="I10" s="182">
        <v>16.814900000000002</v>
      </c>
      <c r="J10" s="119">
        <f t="shared" si="2"/>
        <v>-4.5372101762658421E-3</v>
      </c>
      <c r="K10" s="119">
        <f t="shared" si="3"/>
        <v>-2.0744157334125223E-2</v>
      </c>
      <c r="L10" s="171">
        <v>2485708074.1100001</v>
      </c>
      <c r="M10" s="182">
        <v>16.279900000000001</v>
      </c>
      <c r="N10" s="119">
        <f t="shared" si="4"/>
        <v>-3.1413569882726824E-2</v>
      </c>
      <c r="O10" s="119">
        <f t="shared" si="5"/>
        <v>-3.1817019429196729E-2</v>
      </c>
      <c r="P10" s="171">
        <v>2482112345.4699998</v>
      </c>
      <c r="Q10" s="182">
        <v>16.255700000000001</v>
      </c>
      <c r="R10" s="119">
        <f t="shared" si="6"/>
        <v>-1.4465611136930399E-3</v>
      </c>
      <c r="S10" s="119">
        <f t="shared" si="7"/>
        <v>-1.4864956172949736E-3</v>
      </c>
      <c r="T10" s="171">
        <v>2439749377.54</v>
      </c>
      <c r="U10" s="182">
        <v>15.9899</v>
      </c>
      <c r="V10" s="119">
        <f t="shared" si="8"/>
        <v>-1.7067304792756349E-2</v>
      </c>
      <c r="W10" s="119">
        <f t="shared" si="9"/>
        <v>-1.6351187583432302E-2</v>
      </c>
      <c r="X10" s="171">
        <v>2346564153.8800001</v>
      </c>
      <c r="Y10" s="182">
        <v>15.480399999999999</v>
      </c>
      <c r="Z10" s="119">
        <f t="shared" si="10"/>
        <v>-3.819458855809138E-2</v>
      </c>
      <c r="AA10" s="119">
        <f t="shared" si="11"/>
        <v>-3.1863864064190582E-2</v>
      </c>
      <c r="AB10" s="171">
        <v>2320604868.29</v>
      </c>
      <c r="AC10" s="182">
        <v>15.3513</v>
      </c>
      <c r="AD10" s="119">
        <f t="shared" si="12"/>
        <v>-1.1062678830696769E-2</v>
      </c>
      <c r="AE10" s="119">
        <f t="shared" si="13"/>
        <v>-8.3395777886875883E-3</v>
      </c>
      <c r="AF10" s="171">
        <v>1947731978.9000001</v>
      </c>
      <c r="AG10" s="182">
        <v>13.1669</v>
      </c>
      <c r="AH10" s="119">
        <f t="shared" si="14"/>
        <v>-0.1606791808830261</v>
      </c>
      <c r="AI10" s="119">
        <f t="shared" si="15"/>
        <v>-0.14229413795574317</v>
      </c>
      <c r="AJ10" s="120">
        <f t="shared" si="16"/>
        <v>-3.3271424245152198E-2</v>
      </c>
      <c r="AK10" s="120">
        <f t="shared" si="17"/>
        <v>-3.1681173628673787E-2</v>
      </c>
      <c r="AL10" s="121">
        <f t="shared" si="18"/>
        <v>-0.24448605825783776</v>
      </c>
      <c r="AM10" s="121">
        <f t="shared" si="19"/>
        <v>-0.2331941459778348</v>
      </c>
      <c r="AN10" s="122">
        <f t="shared" si="20"/>
        <v>5.3247434946783738E-2</v>
      </c>
      <c r="AO10" s="208">
        <f t="shared" si="21"/>
        <v>4.6314794818859854E-2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228273909.81</v>
      </c>
      <c r="C11" s="182">
        <v>136.11000000000001</v>
      </c>
      <c r="D11" s="171">
        <v>229430202.59999999</v>
      </c>
      <c r="E11" s="182">
        <v>134.59</v>
      </c>
      <c r="F11" s="119">
        <f t="shared" si="0"/>
        <v>5.0653742732247094E-3</v>
      </c>
      <c r="G11" s="119">
        <f t="shared" si="1"/>
        <v>-1.1167438101535598E-2</v>
      </c>
      <c r="H11" s="171">
        <v>222962456.56</v>
      </c>
      <c r="I11" s="182">
        <v>132.69</v>
      </c>
      <c r="J11" s="119">
        <f t="shared" si="2"/>
        <v>-2.8190473471691003E-2</v>
      </c>
      <c r="K11" s="119">
        <f t="shared" si="3"/>
        <v>-1.4116947767293303E-2</v>
      </c>
      <c r="L11" s="171">
        <v>216505335.69999999</v>
      </c>
      <c r="M11" s="182">
        <v>127.36</v>
      </c>
      <c r="N11" s="119">
        <f t="shared" si="4"/>
        <v>-2.896057461702024E-2</v>
      </c>
      <c r="O11" s="119">
        <f t="shared" si="5"/>
        <v>-4.016881453010776E-2</v>
      </c>
      <c r="P11" s="171">
        <v>216856114</v>
      </c>
      <c r="Q11" s="182">
        <v>129.26</v>
      </c>
      <c r="R11" s="119">
        <f t="shared" si="6"/>
        <v>1.6201831648438767E-3</v>
      </c>
      <c r="S11" s="119">
        <f t="shared" si="7"/>
        <v>1.4918341708542646E-2</v>
      </c>
      <c r="T11" s="171">
        <v>214468415.87</v>
      </c>
      <c r="U11" s="182">
        <v>127.87</v>
      </c>
      <c r="V11" s="119">
        <f t="shared" si="8"/>
        <v>-1.1010517923419005E-2</v>
      </c>
      <c r="W11" s="119">
        <f t="shared" si="9"/>
        <v>-1.0753520037134354E-2</v>
      </c>
      <c r="X11" s="171">
        <v>205026927.30000001</v>
      </c>
      <c r="Y11" s="182">
        <v>121.97</v>
      </c>
      <c r="Z11" s="119">
        <f t="shared" si="10"/>
        <v>-4.4022745874725676E-2</v>
      </c>
      <c r="AA11" s="119">
        <f t="shared" si="11"/>
        <v>-4.6140611558614257E-2</v>
      </c>
      <c r="AB11" s="171">
        <v>202834051.77000001</v>
      </c>
      <c r="AC11" s="182">
        <v>120.66</v>
      </c>
      <c r="AD11" s="119">
        <f t="shared" si="12"/>
        <v>-1.0695548915832584E-2</v>
      </c>
      <c r="AE11" s="119">
        <f t="shared" si="13"/>
        <v>-1.0740345986718065E-2</v>
      </c>
      <c r="AF11" s="171">
        <v>176909186.61000001</v>
      </c>
      <c r="AG11" s="182">
        <v>105.21</v>
      </c>
      <c r="AH11" s="119">
        <f t="shared" si="14"/>
        <v>-0.12781317995558766</v>
      </c>
      <c r="AI11" s="119">
        <f t="shared" si="15"/>
        <v>-0.12804574838388863</v>
      </c>
      <c r="AJ11" s="120">
        <f t="shared" si="16"/>
        <v>-3.0500935415025951E-2</v>
      </c>
      <c r="AK11" s="120">
        <f t="shared" si="17"/>
        <v>-3.0776885582093669E-2</v>
      </c>
      <c r="AL11" s="121">
        <f t="shared" si="18"/>
        <v>-0.2289193636879959</v>
      </c>
      <c r="AM11" s="121">
        <f t="shared" si="19"/>
        <v>-0.2182925923174085</v>
      </c>
      <c r="AN11" s="122">
        <f t="shared" si="20"/>
        <v>4.264317328290651E-2</v>
      </c>
      <c r="AO11" s="208">
        <f t="shared" si="21"/>
        <v>4.3651247598491025E-2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271296532.70999998</v>
      </c>
      <c r="C12" s="182">
        <v>10.1411</v>
      </c>
      <c r="D12" s="171">
        <v>281365341.64999998</v>
      </c>
      <c r="E12" s="182">
        <v>10.512</v>
      </c>
      <c r="F12" s="119">
        <f t="shared" si="0"/>
        <v>3.7113666140226577E-2</v>
      </c>
      <c r="G12" s="119">
        <f t="shared" si="1"/>
        <v>3.6573941682854987E-2</v>
      </c>
      <c r="H12" s="171">
        <v>270439682.98000002</v>
      </c>
      <c r="I12" s="182">
        <v>10.1073</v>
      </c>
      <c r="J12" s="119">
        <f t="shared" si="2"/>
        <v>-3.8830861704320215E-2</v>
      </c>
      <c r="K12" s="119">
        <f t="shared" si="3"/>
        <v>-3.8498858447488592E-2</v>
      </c>
      <c r="L12" s="171">
        <v>289485136.60000002</v>
      </c>
      <c r="M12" s="182">
        <v>10.439500000000001</v>
      </c>
      <c r="N12" s="119">
        <f t="shared" si="4"/>
        <v>7.042403470576647E-2</v>
      </c>
      <c r="O12" s="119">
        <f t="shared" si="5"/>
        <v>3.2867333511422465E-2</v>
      </c>
      <c r="P12" s="171">
        <v>270639325.61000001</v>
      </c>
      <c r="Q12" s="182">
        <v>9.7617999999999991</v>
      </c>
      <c r="R12" s="119">
        <f t="shared" si="6"/>
        <v>-6.5101135109539188E-2</v>
      </c>
      <c r="S12" s="119">
        <f t="shared" si="7"/>
        <v>-6.4916902150486275E-2</v>
      </c>
      <c r="T12" s="171">
        <v>268985968.69</v>
      </c>
      <c r="U12" s="182">
        <v>9.7013999999999996</v>
      </c>
      <c r="V12" s="119">
        <f t="shared" si="8"/>
        <v>-6.1090786280725414E-3</v>
      </c>
      <c r="W12" s="119">
        <f t="shared" si="9"/>
        <v>-6.1873834743591928E-3</v>
      </c>
      <c r="X12" s="171">
        <v>254087510.91999999</v>
      </c>
      <c r="Y12" s="182">
        <v>9.1465999999999994</v>
      </c>
      <c r="Z12" s="119">
        <f t="shared" si="10"/>
        <v>-5.5387490442559598E-2</v>
      </c>
      <c r="AA12" s="119">
        <f t="shared" si="11"/>
        <v>-5.7187622405013731E-2</v>
      </c>
      <c r="AB12" s="171">
        <v>254131141.21000001</v>
      </c>
      <c r="AC12" s="182">
        <v>9.1411999999999995</v>
      </c>
      <c r="AD12" s="119">
        <f t="shared" si="12"/>
        <v>1.7171363457434377E-4</v>
      </c>
      <c r="AE12" s="119">
        <f t="shared" si="13"/>
        <v>-5.9038331183170248E-4</v>
      </c>
      <c r="AF12" s="171">
        <v>212459083.06</v>
      </c>
      <c r="AG12" s="182">
        <v>7.6048</v>
      </c>
      <c r="AH12" s="119">
        <f t="shared" si="14"/>
        <v>-0.16397855828131078</v>
      </c>
      <c r="AI12" s="119">
        <f t="shared" si="15"/>
        <v>-0.16807421345118798</v>
      </c>
      <c r="AJ12" s="120">
        <f t="shared" si="16"/>
        <v>-2.7712213710654368E-2</v>
      </c>
      <c r="AK12" s="120">
        <f t="shared" si="17"/>
        <v>-3.325176100576125E-2</v>
      </c>
      <c r="AL12" s="121">
        <f t="shared" si="18"/>
        <v>-0.24489959632524619</v>
      </c>
      <c r="AM12" s="121">
        <f t="shared" si="19"/>
        <v>-0.27656012176560124</v>
      </c>
      <c r="AN12" s="122">
        <f t="shared" si="20"/>
        <v>7.16472710901878E-2</v>
      </c>
      <c r="AO12" s="208">
        <f t="shared" si="21"/>
        <v>6.6361393552233583E-2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361487056.87</v>
      </c>
      <c r="C13" s="170">
        <v>2127.58</v>
      </c>
      <c r="D13" s="170">
        <v>361871959.13999999</v>
      </c>
      <c r="E13" s="170">
        <v>2129.84</v>
      </c>
      <c r="F13" s="119">
        <f t="shared" si="0"/>
        <v>1.0647746929937844E-3</v>
      </c>
      <c r="G13" s="119">
        <f t="shared" si="1"/>
        <v>1.0622397277659211E-3</v>
      </c>
      <c r="H13" s="170">
        <v>351969992.25</v>
      </c>
      <c r="I13" s="170">
        <v>2071.44</v>
      </c>
      <c r="J13" s="119">
        <f t="shared" si="2"/>
        <v>-2.7363178162608453E-2</v>
      </c>
      <c r="K13" s="119">
        <f t="shared" si="3"/>
        <v>-2.7419900086391506E-2</v>
      </c>
      <c r="L13" s="170">
        <v>344263692.67000002</v>
      </c>
      <c r="M13" s="170">
        <v>2025.98</v>
      </c>
      <c r="N13" s="119">
        <f t="shared" si="4"/>
        <v>-2.1894763047090367E-2</v>
      </c>
      <c r="O13" s="119">
        <f t="shared" si="5"/>
        <v>-2.1946085814698972E-2</v>
      </c>
      <c r="P13" s="170">
        <v>342032957.11000001</v>
      </c>
      <c r="Q13" s="170">
        <v>2012.82</v>
      </c>
      <c r="R13" s="119">
        <f t="shared" si="6"/>
        <v>-6.4797293687845064E-3</v>
      </c>
      <c r="S13" s="119">
        <f t="shared" si="7"/>
        <v>-6.4956218718842645E-3</v>
      </c>
      <c r="T13" s="170">
        <v>338833177.20999998</v>
      </c>
      <c r="U13" s="170">
        <v>1993.94</v>
      </c>
      <c r="V13" s="119">
        <f t="shared" si="8"/>
        <v>-9.3551800593618412E-3</v>
      </c>
      <c r="W13" s="119">
        <f t="shared" si="9"/>
        <v>-9.3798750012419798E-3</v>
      </c>
      <c r="X13" s="170">
        <v>327242490.23000002</v>
      </c>
      <c r="Y13" s="170">
        <v>1925.55</v>
      </c>
      <c r="Z13" s="119">
        <f t="shared" si="10"/>
        <v>-3.4207650724876783E-2</v>
      </c>
      <c r="AA13" s="119">
        <f t="shared" si="11"/>
        <v>-3.4298925745007425E-2</v>
      </c>
      <c r="AB13" s="170">
        <v>329901060.50999999</v>
      </c>
      <c r="AC13" s="170">
        <v>1941.29</v>
      </c>
      <c r="AD13" s="119">
        <f t="shared" si="12"/>
        <v>8.1241597878423874E-3</v>
      </c>
      <c r="AE13" s="119">
        <f t="shared" si="13"/>
        <v>8.1742878658045796E-3</v>
      </c>
      <c r="AF13" s="170">
        <v>298334946.18000001</v>
      </c>
      <c r="AG13" s="170">
        <v>1755.06</v>
      </c>
      <c r="AH13" s="119">
        <f t="shared" si="14"/>
        <v>-9.5683579438033212E-2</v>
      </c>
      <c r="AI13" s="119">
        <f t="shared" si="15"/>
        <v>-9.5931056153382557E-2</v>
      </c>
      <c r="AJ13" s="120">
        <f t="shared" si="16"/>
        <v>-2.3224393289989872E-2</v>
      </c>
      <c r="AK13" s="120">
        <f t="shared" si="17"/>
        <v>-2.3279367134879526E-2</v>
      </c>
      <c r="AL13" s="121">
        <f t="shared" si="18"/>
        <v>-0.1755787132857646</v>
      </c>
      <c r="AM13" s="121">
        <f t="shared" si="19"/>
        <v>-0.17596626976674312</v>
      </c>
      <c r="AN13" s="122">
        <f t="shared" si="20"/>
        <v>3.2591184971164151E-2</v>
      </c>
      <c r="AO13" s="208">
        <f t="shared" si="21"/>
        <v>3.2678862686951533E-2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163376243.06</v>
      </c>
      <c r="C14" s="170">
        <v>104.42</v>
      </c>
      <c r="D14" s="170">
        <v>164712671.40000001</v>
      </c>
      <c r="E14" s="170">
        <v>104.11</v>
      </c>
      <c r="F14" s="119">
        <f t="shared" si="0"/>
        <v>8.1800653202020301E-3</v>
      </c>
      <c r="G14" s="119">
        <f t="shared" si="1"/>
        <v>-2.9687799272170301E-3</v>
      </c>
      <c r="H14" s="170">
        <v>175633074.38</v>
      </c>
      <c r="I14" s="170">
        <v>104.88</v>
      </c>
      <c r="J14" s="119">
        <f t="shared" si="2"/>
        <v>6.6299713842173702E-2</v>
      </c>
      <c r="K14" s="119">
        <f t="shared" si="3"/>
        <v>7.3960234367495539E-3</v>
      </c>
      <c r="L14" s="170">
        <v>163702135.43000001</v>
      </c>
      <c r="M14" s="170">
        <v>103.86</v>
      </c>
      <c r="N14" s="119">
        <f t="shared" si="4"/>
        <v>-6.7931048819348167E-2</v>
      </c>
      <c r="O14" s="119">
        <f t="shared" si="5"/>
        <v>-9.7254004576658656E-3</v>
      </c>
      <c r="P14" s="170">
        <v>162628183.22999999</v>
      </c>
      <c r="Q14" s="170">
        <v>100.45</v>
      </c>
      <c r="R14" s="119">
        <f t="shared" si="6"/>
        <v>-6.5604043415746771E-3</v>
      </c>
      <c r="S14" s="119">
        <f t="shared" si="7"/>
        <v>-3.2832659349123786E-2</v>
      </c>
      <c r="T14" s="170">
        <v>163142560.15000001</v>
      </c>
      <c r="U14" s="170">
        <v>100.56</v>
      </c>
      <c r="V14" s="119">
        <f t="shared" si="8"/>
        <v>3.162901471220086E-3</v>
      </c>
      <c r="W14" s="119">
        <f t="shared" si="9"/>
        <v>1.0950721752115424E-3</v>
      </c>
      <c r="X14" s="170">
        <v>156741176.78999999</v>
      </c>
      <c r="Y14" s="170">
        <v>96.82</v>
      </c>
      <c r="Z14" s="119">
        <f t="shared" si="10"/>
        <v>-3.9237972936763517E-2</v>
      </c>
      <c r="AA14" s="119">
        <f t="shared" si="11"/>
        <v>-3.7191726332537881E-2</v>
      </c>
      <c r="AB14" s="170">
        <v>155597223.38999999</v>
      </c>
      <c r="AC14" s="170">
        <v>96.24</v>
      </c>
      <c r="AD14" s="119">
        <f t="shared" si="12"/>
        <v>-7.2983591384710696E-3</v>
      </c>
      <c r="AE14" s="119">
        <f t="shared" si="13"/>
        <v>-5.9904978310266303E-3</v>
      </c>
      <c r="AF14" s="170">
        <v>140808210.56999999</v>
      </c>
      <c r="AG14" s="170">
        <v>88.51</v>
      </c>
      <c r="AH14" s="119">
        <f t="shared" si="14"/>
        <v>-9.5046765602826697E-2</v>
      </c>
      <c r="AI14" s="119">
        <f t="shared" si="15"/>
        <v>-8.0320033250207715E-2</v>
      </c>
      <c r="AJ14" s="120">
        <f t="shared" si="16"/>
        <v>-1.7303983775673538E-2</v>
      </c>
      <c r="AK14" s="120">
        <f t="shared" si="17"/>
        <v>-2.0067250191977228E-2</v>
      </c>
      <c r="AL14" s="121">
        <f t="shared" si="18"/>
        <v>-0.14512824439565256</v>
      </c>
      <c r="AM14" s="121">
        <f t="shared" si="19"/>
        <v>-0.14984151378349816</v>
      </c>
      <c r="AN14" s="122">
        <f t="shared" si="20"/>
        <v>4.9801871953520462E-2</v>
      </c>
      <c r="AO14" s="208">
        <f t="shared" si="21"/>
        <v>2.8997889098131682E-2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284041667.02999997</v>
      </c>
      <c r="C15" s="170">
        <v>1.1000000000000001</v>
      </c>
      <c r="D15" s="170">
        <v>278494884.47000003</v>
      </c>
      <c r="E15" s="170">
        <v>1.08</v>
      </c>
      <c r="F15" s="119">
        <f t="shared" si="0"/>
        <v>-1.9528059449862689E-2</v>
      </c>
      <c r="G15" s="119">
        <f t="shared" si="1"/>
        <v>-1.8181818181818195E-2</v>
      </c>
      <c r="H15" s="170">
        <v>270577138.63999999</v>
      </c>
      <c r="I15" s="170">
        <v>1.05</v>
      </c>
      <c r="J15" s="119">
        <f t="shared" si="2"/>
        <v>-2.8430489289123572E-2</v>
      </c>
      <c r="K15" s="119">
        <f t="shared" si="3"/>
        <v>-2.7777777777777801E-2</v>
      </c>
      <c r="L15" s="170">
        <v>270002933.63999999</v>
      </c>
      <c r="M15" s="170">
        <v>1.05</v>
      </c>
      <c r="N15" s="119">
        <f t="shared" si="4"/>
        <v>-2.1221489845229449E-3</v>
      </c>
      <c r="O15" s="119">
        <f t="shared" si="5"/>
        <v>0</v>
      </c>
      <c r="P15" s="170">
        <v>261427932.93000001</v>
      </c>
      <c r="Q15" s="170">
        <v>1.04</v>
      </c>
      <c r="R15" s="119">
        <f t="shared" si="6"/>
        <v>-3.1758916817671283E-2</v>
      </c>
      <c r="S15" s="119">
        <f t="shared" si="7"/>
        <v>-9.5238095238095316E-3</v>
      </c>
      <c r="T15" s="170">
        <v>257637105.19</v>
      </c>
      <c r="U15" s="170">
        <v>1.02</v>
      </c>
      <c r="V15" s="119">
        <f t="shared" si="8"/>
        <v>-1.4500469393280336E-2</v>
      </c>
      <c r="W15" s="119">
        <f t="shared" si="9"/>
        <v>-1.9230769230769246E-2</v>
      </c>
      <c r="X15" s="170">
        <v>239299949</v>
      </c>
      <c r="Y15" s="170">
        <v>0.95</v>
      </c>
      <c r="Z15" s="119">
        <f t="shared" si="10"/>
        <v>-7.1174360449659885E-2</v>
      </c>
      <c r="AA15" s="119">
        <f t="shared" si="11"/>
        <v>-6.8627450980392218E-2</v>
      </c>
      <c r="AB15" s="170">
        <v>239299949</v>
      </c>
      <c r="AC15" s="170">
        <v>0.95</v>
      </c>
      <c r="AD15" s="119">
        <f t="shared" si="12"/>
        <v>0</v>
      </c>
      <c r="AE15" s="119">
        <f t="shared" si="13"/>
        <v>0</v>
      </c>
      <c r="AF15" s="170">
        <v>206339378.18000001</v>
      </c>
      <c r="AG15" s="170">
        <v>0.82</v>
      </c>
      <c r="AH15" s="119">
        <f t="shared" si="14"/>
        <v>-0.13773747532223668</v>
      </c>
      <c r="AI15" s="119">
        <f t="shared" si="15"/>
        <v>-0.1368421052631579</v>
      </c>
      <c r="AJ15" s="120">
        <f t="shared" si="16"/>
        <v>-3.8156489963294675E-2</v>
      </c>
      <c r="AK15" s="120">
        <f t="shared" si="17"/>
        <v>-3.5022966369715608E-2</v>
      </c>
      <c r="AL15" s="121">
        <f t="shared" si="18"/>
        <v>-0.25909095754960892</v>
      </c>
      <c r="AM15" s="121">
        <f t="shared" si="19"/>
        <v>-0.24074074074074084</v>
      </c>
      <c r="AN15" s="122">
        <f t="shared" si="20"/>
        <v>4.5986168163412992E-2</v>
      </c>
      <c r="AO15" s="208">
        <f t="shared" si="21"/>
        <v>4.6576101011396524E-2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240490769.62</v>
      </c>
      <c r="C16" s="170">
        <v>1.1969559999999999</v>
      </c>
      <c r="D16" s="170">
        <v>243492659.63</v>
      </c>
      <c r="E16" s="170">
        <v>1.212073</v>
      </c>
      <c r="F16" s="119">
        <f t="shared" si="0"/>
        <v>1.2482350215533358E-2</v>
      </c>
      <c r="G16" s="119">
        <f t="shared" si="1"/>
        <v>1.2629536925333971E-2</v>
      </c>
      <c r="H16" s="170">
        <v>230977648.12</v>
      </c>
      <c r="I16" s="170">
        <v>1.150765</v>
      </c>
      <c r="J16" s="119">
        <f t="shared" si="2"/>
        <v>-5.1397900573336437E-2</v>
      </c>
      <c r="K16" s="119">
        <f t="shared" si="3"/>
        <v>-5.0581111863724312E-2</v>
      </c>
      <c r="L16" s="170">
        <v>231107817.37</v>
      </c>
      <c r="M16" s="170">
        <v>1.151597</v>
      </c>
      <c r="N16" s="119">
        <f t="shared" si="4"/>
        <v>5.6355777738447256E-4</v>
      </c>
      <c r="O16" s="119">
        <f t="shared" si="5"/>
        <v>7.229973104847157E-4</v>
      </c>
      <c r="P16" s="170">
        <v>233013076.78999999</v>
      </c>
      <c r="Q16" s="170">
        <v>1.1614709999999999</v>
      </c>
      <c r="R16" s="119">
        <f t="shared" si="6"/>
        <v>8.2440284438742989E-3</v>
      </c>
      <c r="S16" s="119">
        <f t="shared" si="7"/>
        <v>8.5741800299930782E-3</v>
      </c>
      <c r="T16" s="170">
        <v>231975428.58000001</v>
      </c>
      <c r="U16" s="170">
        <v>1.1544319999999999</v>
      </c>
      <c r="V16" s="119">
        <f t="shared" si="8"/>
        <v>-4.4531758658984859E-3</v>
      </c>
      <c r="W16" s="119">
        <f t="shared" si="9"/>
        <v>-6.0604182110444585E-3</v>
      </c>
      <c r="X16" s="170">
        <v>218033633.41999999</v>
      </c>
      <c r="Y16" s="170">
        <v>1.0861339999999999</v>
      </c>
      <c r="Z16" s="119">
        <f t="shared" si="10"/>
        <v>-6.0100309956715954E-2</v>
      </c>
      <c r="AA16" s="119">
        <f t="shared" si="11"/>
        <v>-5.9161561703071276E-2</v>
      </c>
      <c r="AB16" s="170">
        <v>218099621.78</v>
      </c>
      <c r="AC16" s="170">
        <v>1.086549</v>
      </c>
      <c r="AD16" s="119">
        <f t="shared" si="12"/>
        <v>3.0265220537283065E-4</v>
      </c>
      <c r="AE16" s="119">
        <f t="shared" si="13"/>
        <v>3.820891344899011E-4</v>
      </c>
      <c r="AF16" s="170">
        <v>196088864.06</v>
      </c>
      <c r="AG16" s="170">
        <v>0.97031900000000004</v>
      </c>
      <c r="AH16" s="119">
        <f t="shared" si="14"/>
        <v>-0.10092065974420875</v>
      </c>
      <c r="AI16" s="119">
        <f t="shared" si="15"/>
        <v>-0.10697170583195047</v>
      </c>
      <c r="AJ16" s="120">
        <f t="shared" si="16"/>
        <v>-2.4409932187249333E-2</v>
      </c>
      <c r="AK16" s="120">
        <f t="shared" si="17"/>
        <v>-2.5058249276186106E-2</v>
      </c>
      <c r="AL16" s="121">
        <f t="shared" si="18"/>
        <v>-0.19468264727993267</v>
      </c>
      <c r="AM16" s="121">
        <f t="shared" si="19"/>
        <v>-0.19945498332196157</v>
      </c>
      <c r="AN16" s="122">
        <f t="shared" si="20"/>
        <v>4.1258809849295905E-2</v>
      </c>
      <c r="AO16" s="208">
        <f t="shared" si="21"/>
        <v>4.2675816850597063E-2</v>
      </c>
      <c r="AP16" s="126"/>
      <c r="AQ16" s="124"/>
      <c r="AR16" s="124"/>
      <c r="AS16" s="125"/>
      <c r="AT16" s="125"/>
    </row>
    <row r="17" spans="1:46">
      <c r="A17" s="203" t="s">
        <v>181</v>
      </c>
      <c r="B17" s="170">
        <v>303671999.54000002</v>
      </c>
      <c r="C17" s="170">
        <v>110.53</v>
      </c>
      <c r="D17" s="170">
        <v>302980845.32999998</v>
      </c>
      <c r="E17" s="170">
        <v>110.3</v>
      </c>
      <c r="F17" s="119">
        <f t="shared" si="0"/>
        <v>-2.2759892615947246E-3</v>
      </c>
      <c r="G17" s="119">
        <f t="shared" si="1"/>
        <v>-2.0808830181851439E-3</v>
      </c>
      <c r="H17" s="170">
        <v>303242594.05000001</v>
      </c>
      <c r="I17" s="170">
        <v>107.12</v>
      </c>
      <c r="J17" s="119">
        <f t="shared" si="2"/>
        <v>8.639117753960246E-4</v>
      </c>
      <c r="K17" s="119">
        <f t="shared" si="3"/>
        <v>-2.8830462375339917E-2</v>
      </c>
      <c r="L17" s="170">
        <v>296396357.38999999</v>
      </c>
      <c r="M17" s="170">
        <v>104.7</v>
      </c>
      <c r="N17" s="119">
        <f t="shared" si="4"/>
        <v>-2.2576764591557306E-2</v>
      </c>
      <c r="O17" s="119">
        <f t="shared" si="5"/>
        <v>-2.2591486183719207E-2</v>
      </c>
      <c r="P17" s="170">
        <v>299462977.56999999</v>
      </c>
      <c r="Q17" s="170">
        <v>104.04</v>
      </c>
      <c r="R17" s="119">
        <f t="shared" si="6"/>
        <v>1.0346349081358416E-2</v>
      </c>
      <c r="S17" s="119">
        <f t="shared" si="7"/>
        <v>-6.3037249283667291E-3</v>
      </c>
      <c r="T17" s="170">
        <v>294986664.62</v>
      </c>
      <c r="U17" s="170">
        <v>102.49</v>
      </c>
      <c r="V17" s="119">
        <f t="shared" si="8"/>
        <v>-1.49478008477814E-2</v>
      </c>
      <c r="W17" s="119">
        <f t="shared" si="9"/>
        <v>-1.4898116109188881E-2</v>
      </c>
      <c r="X17" s="170">
        <v>286726594.89999998</v>
      </c>
      <c r="Y17" s="170">
        <v>97.55</v>
      </c>
      <c r="Z17" s="119">
        <f t="shared" si="10"/>
        <v>-2.8001502137869855E-2</v>
      </c>
      <c r="AA17" s="119">
        <f t="shared" si="11"/>
        <v>-4.8199824373109552E-2</v>
      </c>
      <c r="AB17" s="170">
        <v>286014095.10000002</v>
      </c>
      <c r="AC17" s="170">
        <v>97.64</v>
      </c>
      <c r="AD17" s="119">
        <f t="shared" si="12"/>
        <v>-2.4849449359535237E-3</v>
      </c>
      <c r="AE17" s="119">
        <f t="shared" si="13"/>
        <v>9.2260379292673927E-4</v>
      </c>
      <c r="AF17" s="170">
        <v>256544154.47</v>
      </c>
      <c r="AG17" s="170">
        <v>87.55</v>
      </c>
      <c r="AH17" s="119">
        <f t="shared" si="14"/>
        <v>-0.10303667243985425</v>
      </c>
      <c r="AI17" s="119">
        <f t="shared" si="15"/>
        <v>-0.10333879557558381</v>
      </c>
      <c r="AJ17" s="120">
        <f t="shared" si="16"/>
        <v>-2.0264176669732077E-2</v>
      </c>
      <c r="AK17" s="120">
        <f t="shared" si="17"/>
        <v>-2.8165086096320811E-2</v>
      </c>
      <c r="AL17" s="121">
        <f t="shared" si="18"/>
        <v>-0.15326609446026918</v>
      </c>
      <c r="AM17" s="121">
        <f t="shared" si="19"/>
        <v>-0.20625566636446058</v>
      </c>
      <c r="AN17" s="122">
        <f t="shared" si="20"/>
        <v>3.5792737794075692E-2</v>
      </c>
      <c r="AO17" s="208">
        <f t="shared" si="21"/>
        <v>3.4360267823544892E-2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11952197963.090002</v>
      </c>
      <c r="C18" s="176"/>
      <c r="D18" s="175">
        <f>SUM(D5:D17)</f>
        <v>11902300920.459997</v>
      </c>
      <c r="E18" s="176"/>
      <c r="F18" s="119">
        <f>((D18-B18)/B18)</f>
        <v>-4.1747168833794149E-3</v>
      </c>
      <c r="G18" s="119"/>
      <c r="H18" s="175">
        <f>SUM(H5:H17)</f>
        <v>11722557388.009998</v>
      </c>
      <c r="I18" s="176"/>
      <c r="J18" s="119">
        <f>((H18-D18)/D18)</f>
        <v>-1.5101578564613553E-2</v>
      </c>
      <c r="K18" s="119"/>
      <c r="L18" s="175">
        <f>SUM(L5:L17)</f>
        <v>11515846518.700001</v>
      </c>
      <c r="M18" s="176"/>
      <c r="N18" s="119">
        <f>((L18-H18)/H18)</f>
        <v>-1.7633598409287757E-2</v>
      </c>
      <c r="O18" s="119"/>
      <c r="P18" s="175">
        <f>SUM(P5:P17)</f>
        <v>11438355031.080002</v>
      </c>
      <c r="Q18" s="176"/>
      <c r="R18" s="119">
        <f>((P18-L18)/L18)</f>
        <v>-6.7291177851462698E-3</v>
      </c>
      <c r="S18" s="119"/>
      <c r="T18" s="175">
        <f>SUM(T5:T17)</f>
        <v>11301373730.330002</v>
      </c>
      <c r="U18" s="176"/>
      <c r="V18" s="119">
        <f>((T18-P18)/P18)</f>
        <v>-1.1975611910785944E-2</v>
      </c>
      <c r="W18" s="119"/>
      <c r="X18" s="175">
        <f>SUM(X5:X17)</f>
        <v>10891214076.369999</v>
      </c>
      <c r="Y18" s="176"/>
      <c r="Z18" s="119">
        <f>((X18-T18)/T18)</f>
        <v>-3.6292902415857559E-2</v>
      </c>
      <c r="AA18" s="119"/>
      <c r="AB18" s="175">
        <f>SUM(AB5:AB17)</f>
        <v>10732075411.25</v>
      </c>
      <c r="AC18" s="176"/>
      <c r="AD18" s="119">
        <f>((AB18-X18)/X18)</f>
        <v>-1.4611655229996108E-2</v>
      </c>
      <c r="AE18" s="119"/>
      <c r="AF18" s="175">
        <f>SUM(AF5:AF17)</f>
        <v>9426945087.0499992</v>
      </c>
      <c r="AG18" s="176"/>
      <c r="AH18" s="119">
        <f>((AF18-AB18)/AB18)</f>
        <v>-0.12161024538011404</v>
      </c>
      <c r="AI18" s="119"/>
      <c r="AJ18" s="120">
        <f t="shared" si="16"/>
        <v>-2.8516178322397581E-2</v>
      </c>
      <c r="AK18" s="120"/>
      <c r="AL18" s="121">
        <f t="shared" si="18"/>
        <v>-0.20797288271840558</v>
      </c>
      <c r="AM18" s="121"/>
      <c r="AN18" s="122">
        <f t="shared" si="20"/>
        <v>3.8839364498781191E-2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341493171357.06</v>
      </c>
      <c r="C20" s="178">
        <v>100</v>
      </c>
      <c r="D20" s="178">
        <v>335861023970.21997</v>
      </c>
      <c r="E20" s="178">
        <v>100</v>
      </c>
      <c r="F20" s="119">
        <f t="shared" ref="F20:F42" si="22">((D20-B20)/B20)</f>
        <v>-1.6492708666643117E-2</v>
      </c>
      <c r="G20" s="119">
        <f t="shared" ref="G20:G42" si="23">((E20-C20)/C20)</f>
        <v>0</v>
      </c>
      <c r="H20" s="178">
        <v>343005522723.90997</v>
      </c>
      <c r="I20" s="178">
        <v>100</v>
      </c>
      <c r="J20" s="119">
        <f t="shared" ref="J20:J42" si="24">((H20-D20)/D20)</f>
        <v>2.1272187731802689E-2</v>
      </c>
      <c r="K20" s="119">
        <f t="shared" ref="K20:K42" si="25">((I20-E20)/E20)</f>
        <v>0</v>
      </c>
      <c r="L20" s="178">
        <v>344814961348.98999</v>
      </c>
      <c r="M20" s="178">
        <v>100</v>
      </c>
      <c r="N20" s="119">
        <f t="shared" ref="N20:N42" si="26">((L20-H20)/H20)</f>
        <v>5.2752463304693202E-3</v>
      </c>
      <c r="O20" s="119">
        <f t="shared" ref="O20:O42" si="27">((M20-I20)/I20)</f>
        <v>0</v>
      </c>
      <c r="P20" s="178">
        <v>346193686179.03003</v>
      </c>
      <c r="Q20" s="178">
        <v>100</v>
      </c>
      <c r="R20" s="119">
        <f t="shared" ref="R20:R42" si="28">((P20-L20)/L20)</f>
        <v>3.9984483986604648E-3</v>
      </c>
      <c r="S20" s="119">
        <f t="shared" ref="S20:S42" si="29">((Q20-M20)/M20)</f>
        <v>0</v>
      </c>
      <c r="T20" s="178">
        <v>349214848621.37</v>
      </c>
      <c r="U20" s="178">
        <v>100</v>
      </c>
      <c r="V20" s="119">
        <f t="shared" ref="V20:V42" si="30">((T20-P20)/P20)</f>
        <v>8.7267982142736327E-3</v>
      </c>
      <c r="W20" s="119">
        <f t="shared" ref="W20:W42" si="31">((U20-Q20)/Q20)</f>
        <v>0</v>
      </c>
      <c r="X20" s="178">
        <v>350897427183.77002</v>
      </c>
      <c r="Y20" s="178">
        <v>100</v>
      </c>
      <c r="Z20" s="119">
        <f t="shared" ref="Z20:Z42" si="32">((X20-T20)/T20)</f>
        <v>4.8181758852537523E-3</v>
      </c>
      <c r="AA20" s="119">
        <f t="shared" ref="AA20:AA42" si="33">((Y20-U20)/U20)</f>
        <v>0</v>
      </c>
      <c r="AB20" s="178">
        <v>350514032429.66998</v>
      </c>
      <c r="AC20" s="178">
        <v>100</v>
      </c>
      <c r="AD20" s="119">
        <f t="shared" ref="AD20:AD42" si="34">((AB20-X20)/X20)</f>
        <v>-1.0926120410089165E-3</v>
      </c>
      <c r="AE20" s="119">
        <f t="shared" ref="AE20:AE42" si="35">((AC20-Y20)/Y20)</f>
        <v>0</v>
      </c>
      <c r="AF20" s="178">
        <v>340177173098.35999</v>
      </c>
      <c r="AG20" s="178">
        <v>100</v>
      </c>
      <c r="AH20" s="119">
        <f t="shared" ref="AH20:AH42" si="36">((AF20-AB20)/AB20)</f>
        <v>-2.9490572059719378E-2</v>
      </c>
      <c r="AI20" s="119">
        <f t="shared" ref="AI20:AI42" si="37">((AG20-AC20)/AC20)</f>
        <v>0</v>
      </c>
      <c r="AJ20" s="120">
        <f t="shared" si="16"/>
        <v>-3.7312952586394466E-4</v>
      </c>
      <c r="AK20" s="120">
        <f t="shared" si="17"/>
        <v>0</v>
      </c>
      <c r="AL20" s="121">
        <f t="shared" si="18"/>
        <v>1.2850997347410928E-2</v>
      </c>
      <c r="AM20" s="121">
        <f t="shared" si="19"/>
        <v>0</v>
      </c>
      <c r="AN20" s="122">
        <f t="shared" si="20"/>
        <v>1.5754713062512346E-2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217634833054.42999</v>
      </c>
      <c r="C21" s="178">
        <v>100</v>
      </c>
      <c r="D21" s="178">
        <v>221070480849.34</v>
      </c>
      <c r="E21" s="178">
        <v>100</v>
      </c>
      <c r="F21" s="119">
        <f t="shared" si="22"/>
        <v>1.5786295542362723E-2</v>
      </c>
      <c r="G21" s="119">
        <f t="shared" si="23"/>
        <v>0</v>
      </c>
      <c r="H21" s="178">
        <v>221713464727.34</v>
      </c>
      <c r="I21" s="178">
        <v>100</v>
      </c>
      <c r="J21" s="119">
        <f t="shared" si="24"/>
        <v>2.9085017390367684E-3</v>
      </c>
      <c r="K21" s="119">
        <f t="shared" si="25"/>
        <v>0</v>
      </c>
      <c r="L21" s="178">
        <v>221713464727.34</v>
      </c>
      <c r="M21" s="178">
        <v>100</v>
      </c>
      <c r="N21" s="119">
        <f t="shared" si="26"/>
        <v>0</v>
      </c>
      <c r="O21" s="119">
        <f t="shared" si="27"/>
        <v>0</v>
      </c>
      <c r="P21" s="178">
        <v>224184954037.16</v>
      </c>
      <c r="Q21" s="178">
        <v>100</v>
      </c>
      <c r="R21" s="119">
        <f t="shared" si="28"/>
        <v>1.114722244253144E-2</v>
      </c>
      <c r="S21" s="119">
        <f t="shared" si="29"/>
        <v>0</v>
      </c>
      <c r="T21" s="178">
        <v>226061002351.60001</v>
      </c>
      <c r="U21" s="178">
        <v>100</v>
      </c>
      <c r="V21" s="119">
        <f t="shared" si="30"/>
        <v>8.3683060823476867E-3</v>
      </c>
      <c r="W21" s="119">
        <f t="shared" si="31"/>
        <v>0</v>
      </c>
      <c r="X21" s="178">
        <v>226286500129.04999</v>
      </c>
      <c r="Y21" s="178">
        <v>100</v>
      </c>
      <c r="Z21" s="119">
        <f t="shared" si="32"/>
        <v>9.9750852692078958E-4</v>
      </c>
      <c r="AA21" s="119">
        <f t="shared" si="33"/>
        <v>0</v>
      </c>
      <c r="AB21" s="178">
        <v>227482751121.62</v>
      </c>
      <c r="AC21" s="178">
        <v>100</v>
      </c>
      <c r="AD21" s="119">
        <f t="shared" si="34"/>
        <v>5.2864443609662607E-3</v>
      </c>
      <c r="AE21" s="119">
        <f t="shared" si="35"/>
        <v>0</v>
      </c>
      <c r="AF21" s="178">
        <v>228973321779.75</v>
      </c>
      <c r="AG21" s="178">
        <v>100</v>
      </c>
      <c r="AH21" s="119">
        <f t="shared" si="36"/>
        <v>6.5524557390863238E-3</v>
      </c>
      <c r="AI21" s="119">
        <f t="shared" si="37"/>
        <v>0</v>
      </c>
      <c r="AJ21" s="120">
        <f t="shared" si="16"/>
        <v>6.3808418041564991E-3</v>
      </c>
      <c r="AK21" s="120">
        <f t="shared" si="17"/>
        <v>0</v>
      </c>
      <c r="AL21" s="121">
        <f t="shared" si="18"/>
        <v>3.5748060528243059E-2</v>
      </c>
      <c r="AM21" s="121">
        <f t="shared" si="19"/>
        <v>0</v>
      </c>
      <c r="AN21" s="122">
        <f t="shared" si="20"/>
        <v>5.3199178377936109E-3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19259816628.439999</v>
      </c>
      <c r="C22" s="178">
        <v>1</v>
      </c>
      <c r="D22" s="178">
        <v>19049048416.939999</v>
      </c>
      <c r="E22" s="178">
        <v>1</v>
      </c>
      <c r="F22" s="119">
        <f t="shared" si="22"/>
        <v>-1.0943417352622622E-2</v>
      </c>
      <c r="G22" s="119">
        <f t="shared" si="23"/>
        <v>0</v>
      </c>
      <c r="H22" s="178">
        <v>19041020318.860001</v>
      </c>
      <c r="I22" s="178">
        <v>1</v>
      </c>
      <c r="J22" s="119">
        <f t="shared" si="24"/>
        <v>-4.2144352328165452E-4</v>
      </c>
      <c r="K22" s="119">
        <f t="shared" si="25"/>
        <v>0</v>
      </c>
      <c r="L22" s="178">
        <v>18913003914.57</v>
      </c>
      <c r="M22" s="178">
        <v>1</v>
      </c>
      <c r="N22" s="119">
        <f t="shared" si="26"/>
        <v>-6.7231903619787399E-3</v>
      </c>
      <c r="O22" s="119">
        <f t="shared" si="27"/>
        <v>0</v>
      </c>
      <c r="P22" s="178">
        <v>18362339352.84</v>
      </c>
      <c r="Q22" s="178">
        <v>1</v>
      </c>
      <c r="R22" s="119">
        <f t="shared" si="28"/>
        <v>-2.9115658423027366E-2</v>
      </c>
      <c r="S22" s="119">
        <f t="shared" si="29"/>
        <v>0</v>
      </c>
      <c r="T22" s="178">
        <v>17351263178.900002</v>
      </c>
      <c r="U22" s="178">
        <v>1</v>
      </c>
      <c r="V22" s="119">
        <f t="shared" si="30"/>
        <v>-5.5062492556735218E-2</v>
      </c>
      <c r="W22" s="119">
        <f t="shared" si="31"/>
        <v>0</v>
      </c>
      <c r="X22" s="178">
        <v>15897598952.41</v>
      </c>
      <c r="Y22" s="178">
        <v>1</v>
      </c>
      <c r="Z22" s="119">
        <f t="shared" si="32"/>
        <v>-8.3778582083737257E-2</v>
      </c>
      <c r="AA22" s="119">
        <f t="shared" si="33"/>
        <v>0</v>
      </c>
      <c r="AB22" s="178">
        <v>16104670503.09</v>
      </c>
      <c r="AC22" s="178">
        <v>1</v>
      </c>
      <c r="AD22" s="119">
        <f t="shared" si="34"/>
        <v>1.3025334913773834E-2</v>
      </c>
      <c r="AE22" s="119">
        <f t="shared" si="35"/>
        <v>0</v>
      </c>
      <c r="AF22" s="178">
        <v>16125093362.889999</v>
      </c>
      <c r="AG22" s="178">
        <v>1</v>
      </c>
      <c r="AH22" s="119">
        <f t="shared" si="36"/>
        <v>1.2681327318109802E-3</v>
      </c>
      <c r="AI22" s="119">
        <f t="shared" si="37"/>
        <v>0</v>
      </c>
      <c r="AJ22" s="120">
        <f t="shared" si="16"/>
        <v>-2.1468914581974755E-2</v>
      </c>
      <c r="AK22" s="120">
        <f t="shared" si="17"/>
        <v>0</v>
      </c>
      <c r="AL22" s="121">
        <f t="shared" si="18"/>
        <v>-0.15349612169864479</v>
      </c>
      <c r="AM22" s="121">
        <f t="shared" si="19"/>
        <v>0</v>
      </c>
      <c r="AN22" s="122">
        <f t="shared" si="20"/>
        <v>3.2836262442143507E-2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959871211.15999997</v>
      </c>
      <c r="C23" s="178">
        <v>100</v>
      </c>
      <c r="D23" s="178">
        <v>943771211.15999997</v>
      </c>
      <c r="E23" s="178">
        <v>100</v>
      </c>
      <c r="F23" s="119">
        <f t="shared" si="22"/>
        <v>-1.6773083527052784E-2</v>
      </c>
      <c r="G23" s="119">
        <f t="shared" si="23"/>
        <v>0</v>
      </c>
      <c r="H23" s="178">
        <v>986133940.15999997</v>
      </c>
      <c r="I23" s="178">
        <v>100</v>
      </c>
      <c r="J23" s="119">
        <f t="shared" si="24"/>
        <v>4.4886651022053838E-2</v>
      </c>
      <c r="K23" s="119">
        <f t="shared" si="25"/>
        <v>0</v>
      </c>
      <c r="L23" s="178">
        <v>1003663204.33</v>
      </c>
      <c r="M23" s="178">
        <v>100</v>
      </c>
      <c r="N23" s="119">
        <f t="shared" si="26"/>
        <v>1.7775743695786352E-2</v>
      </c>
      <c r="O23" s="119">
        <f t="shared" si="27"/>
        <v>0</v>
      </c>
      <c r="P23" s="178">
        <v>993727405.33000004</v>
      </c>
      <c r="Q23" s="178">
        <v>100</v>
      </c>
      <c r="R23" s="119">
        <f t="shared" si="28"/>
        <v>-9.8995349805941005E-3</v>
      </c>
      <c r="S23" s="119">
        <f t="shared" si="29"/>
        <v>0</v>
      </c>
      <c r="T23" s="178">
        <v>979129608.33000004</v>
      </c>
      <c r="U23" s="178">
        <v>100</v>
      </c>
      <c r="V23" s="119">
        <f t="shared" si="30"/>
        <v>-1.468994104590717E-2</v>
      </c>
      <c r="W23" s="119">
        <f t="shared" si="31"/>
        <v>0</v>
      </c>
      <c r="X23" s="178">
        <v>1041903346.33</v>
      </c>
      <c r="Y23" s="178">
        <v>100</v>
      </c>
      <c r="Z23" s="119">
        <f t="shared" si="32"/>
        <v>6.4111775873131507E-2</v>
      </c>
      <c r="AA23" s="119">
        <f t="shared" si="33"/>
        <v>0</v>
      </c>
      <c r="AB23" s="178">
        <v>1008478427.86</v>
      </c>
      <c r="AC23" s="178">
        <v>100</v>
      </c>
      <c r="AD23" s="119">
        <f t="shared" si="34"/>
        <v>-3.2080632611207124E-2</v>
      </c>
      <c r="AE23" s="119">
        <f t="shared" si="35"/>
        <v>0</v>
      </c>
      <c r="AF23" s="178">
        <v>991669220.86000001</v>
      </c>
      <c r="AG23" s="178">
        <v>100</v>
      </c>
      <c r="AH23" s="119">
        <f t="shared" si="36"/>
        <v>-1.6667889501284904E-2</v>
      </c>
      <c r="AI23" s="119">
        <f t="shared" si="37"/>
        <v>0</v>
      </c>
      <c r="AJ23" s="120">
        <f t="shared" si="16"/>
        <v>4.5828861156157006E-3</v>
      </c>
      <c r="AK23" s="120">
        <f t="shared" si="17"/>
        <v>0</v>
      </c>
      <c r="AL23" s="121">
        <f t="shared" si="18"/>
        <v>5.075171729505084E-2</v>
      </c>
      <c r="AM23" s="121">
        <f t="shared" si="19"/>
        <v>0</v>
      </c>
      <c r="AN23" s="122">
        <f t="shared" si="20"/>
        <v>3.417434829405356E-2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84386703034.779999</v>
      </c>
      <c r="C24" s="174">
        <v>1</v>
      </c>
      <c r="D24" s="178">
        <v>86866069697.529999</v>
      </c>
      <c r="E24" s="174">
        <v>1</v>
      </c>
      <c r="F24" s="119">
        <f t="shared" si="22"/>
        <v>2.9381011149684666E-2</v>
      </c>
      <c r="G24" s="119">
        <f t="shared" si="23"/>
        <v>0</v>
      </c>
      <c r="H24" s="178">
        <v>88353983083.889999</v>
      </c>
      <c r="I24" s="174">
        <v>1</v>
      </c>
      <c r="J24" s="119">
        <f t="shared" si="24"/>
        <v>1.7128821317010833E-2</v>
      </c>
      <c r="K24" s="119">
        <f t="shared" si="25"/>
        <v>0</v>
      </c>
      <c r="L24" s="178">
        <v>90926832256.889999</v>
      </c>
      <c r="M24" s="174">
        <v>1</v>
      </c>
      <c r="N24" s="119">
        <f t="shared" si="26"/>
        <v>2.911978705653984E-2</v>
      </c>
      <c r="O24" s="119">
        <f t="shared" si="27"/>
        <v>0</v>
      </c>
      <c r="P24" s="178">
        <v>91921696256.610001</v>
      </c>
      <c r="Q24" s="174">
        <v>1</v>
      </c>
      <c r="R24" s="119">
        <f t="shared" si="28"/>
        <v>1.0941368736010433E-2</v>
      </c>
      <c r="S24" s="119">
        <f t="shared" si="29"/>
        <v>0</v>
      </c>
      <c r="T24" s="178">
        <v>92979910360.729996</v>
      </c>
      <c r="U24" s="174">
        <v>1</v>
      </c>
      <c r="V24" s="119">
        <f t="shared" si="30"/>
        <v>1.151212550697355E-2</v>
      </c>
      <c r="W24" s="119">
        <f t="shared" si="31"/>
        <v>0</v>
      </c>
      <c r="X24" s="178">
        <v>92632434456.119995</v>
      </c>
      <c r="Y24" s="174">
        <v>1</v>
      </c>
      <c r="Z24" s="119">
        <f t="shared" si="32"/>
        <v>-3.7371073306256579E-3</v>
      </c>
      <c r="AA24" s="119">
        <f t="shared" si="33"/>
        <v>0</v>
      </c>
      <c r="AB24" s="178">
        <v>91583270400.649994</v>
      </c>
      <c r="AC24" s="174">
        <v>1</v>
      </c>
      <c r="AD24" s="119">
        <f t="shared" si="34"/>
        <v>-1.132609826817183E-2</v>
      </c>
      <c r="AE24" s="119">
        <f t="shared" si="35"/>
        <v>0</v>
      </c>
      <c r="AF24" s="178">
        <v>90554276921.130005</v>
      </c>
      <c r="AG24" s="174">
        <v>1</v>
      </c>
      <c r="AH24" s="119">
        <f t="shared" si="36"/>
        <v>-1.1235605313267847E-2</v>
      </c>
      <c r="AI24" s="119">
        <f t="shared" si="37"/>
        <v>0</v>
      </c>
      <c r="AJ24" s="120">
        <f t="shared" si="16"/>
        <v>8.973037856769249E-3</v>
      </c>
      <c r="AK24" s="120">
        <f t="shared" si="17"/>
        <v>0</v>
      </c>
      <c r="AL24" s="121">
        <f t="shared" si="18"/>
        <v>4.2458548388829419E-2</v>
      </c>
      <c r="AM24" s="121">
        <f t="shared" si="19"/>
        <v>0</v>
      </c>
      <c r="AN24" s="122">
        <f t="shared" si="20"/>
        <v>1.6393408738689472E-2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1581249609.24</v>
      </c>
      <c r="C25" s="174">
        <v>10</v>
      </c>
      <c r="D25" s="178">
        <v>1535671875.49</v>
      </c>
      <c r="E25" s="174">
        <v>10</v>
      </c>
      <c r="F25" s="119">
        <f t="shared" si="22"/>
        <v>-2.8823870364088906E-2</v>
      </c>
      <c r="G25" s="119">
        <f t="shared" si="23"/>
        <v>0</v>
      </c>
      <c r="H25" s="178">
        <v>1593876518.28</v>
      </c>
      <c r="I25" s="174">
        <v>10</v>
      </c>
      <c r="J25" s="119">
        <f t="shared" si="24"/>
        <v>3.7901744323752824E-2</v>
      </c>
      <c r="K25" s="119">
        <f t="shared" si="25"/>
        <v>0</v>
      </c>
      <c r="L25" s="178">
        <v>1459632214.05</v>
      </c>
      <c r="M25" s="174">
        <v>10</v>
      </c>
      <c r="N25" s="119">
        <f t="shared" si="26"/>
        <v>-8.422503417947777E-2</v>
      </c>
      <c r="O25" s="119">
        <f t="shared" si="27"/>
        <v>0</v>
      </c>
      <c r="P25" s="178">
        <v>1482196841.6300001</v>
      </c>
      <c r="Q25" s="174">
        <v>10</v>
      </c>
      <c r="R25" s="119">
        <f t="shared" si="28"/>
        <v>1.5459118648382481E-2</v>
      </c>
      <c r="S25" s="119">
        <f t="shared" si="29"/>
        <v>0</v>
      </c>
      <c r="T25" s="178">
        <v>1481928781.1600001</v>
      </c>
      <c r="U25" s="174">
        <v>10</v>
      </c>
      <c r="V25" s="119">
        <f t="shared" si="30"/>
        <v>-1.8085348886942533E-4</v>
      </c>
      <c r="W25" s="119">
        <f t="shared" si="31"/>
        <v>0</v>
      </c>
      <c r="X25" s="178">
        <v>1458504497.6800001</v>
      </c>
      <c r="Y25" s="174">
        <v>10</v>
      </c>
      <c r="Z25" s="119">
        <f t="shared" si="32"/>
        <v>-1.5806618899502269E-2</v>
      </c>
      <c r="AA25" s="119">
        <f t="shared" si="33"/>
        <v>0</v>
      </c>
      <c r="AB25" s="178">
        <v>1261786255.22</v>
      </c>
      <c r="AC25" s="174">
        <v>10</v>
      </c>
      <c r="AD25" s="119">
        <f t="shared" si="34"/>
        <v>-0.13487667866154265</v>
      </c>
      <c r="AE25" s="119">
        <f t="shared" si="35"/>
        <v>0</v>
      </c>
      <c r="AF25" s="178">
        <v>1348975990.8099999</v>
      </c>
      <c r="AG25" s="174">
        <v>10</v>
      </c>
      <c r="AH25" s="119">
        <f t="shared" si="36"/>
        <v>6.9100242001604195E-2</v>
      </c>
      <c r="AI25" s="119">
        <f t="shared" si="37"/>
        <v>0</v>
      </c>
      <c r="AJ25" s="120">
        <f t="shared" si="16"/>
        <v>-1.7681493827467691E-2</v>
      </c>
      <c r="AK25" s="120">
        <f t="shared" si="17"/>
        <v>0</v>
      </c>
      <c r="AL25" s="121">
        <f t="shared" si="18"/>
        <v>-0.12157277062877081</v>
      </c>
      <c r="AM25" s="121">
        <f t="shared" si="19"/>
        <v>0</v>
      </c>
      <c r="AN25" s="122">
        <f t="shared" si="20"/>
        <v>6.5808771089497869E-2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33851374148.490002</v>
      </c>
      <c r="C26" s="174">
        <v>1</v>
      </c>
      <c r="D26" s="178">
        <v>35799441112.480003</v>
      </c>
      <c r="E26" s="174">
        <v>1</v>
      </c>
      <c r="F26" s="119">
        <f t="shared" si="22"/>
        <v>5.7547648005210991E-2</v>
      </c>
      <c r="G26" s="119">
        <f t="shared" si="23"/>
        <v>0</v>
      </c>
      <c r="H26" s="178">
        <v>34543167037.959999</v>
      </c>
      <c r="I26" s="174">
        <v>1</v>
      </c>
      <c r="J26" s="119">
        <f t="shared" si="24"/>
        <v>-3.5092002430229446E-2</v>
      </c>
      <c r="K26" s="119">
        <f t="shared" si="25"/>
        <v>0</v>
      </c>
      <c r="L26" s="178">
        <v>33783854932.82</v>
      </c>
      <c r="M26" s="174">
        <v>1</v>
      </c>
      <c r="N26" s="119">
        <f t="shared" si="26"/>
        <v>-2.1981542812955744E-2</v>
      </c>
      <c r="O26" s="119">
        <f t="shared" si="27"/>
        <v>0</v>
      </c>
      <c r="P26" s="178">
        <v>33053242516.259998</v>
      </c>
      <c r="Q26" s="174">
        <v>1</v>
      </c>
      <c r="R26" s="119">
        <f t="shared" si="28"/>
        <v>-2.1626081985399285E-2</v>
      </c>
      <c r="S26" s="119">
        <f t="shared" si="29"/>
        <v>0</v>
      </c>
      <c r="T26" s="178">
        <v>33296862945.900002</v>
      </c>
      <c r="U26" s="174">
        <v>1</v>
      </c>
      <c r="V26" s="119">
        <f t="shared" si="30"/>
        <v>7.3705455529864622E-3</v>
      </c>
      <c r="W26" s="119">
        <f t="shared" si="31"/>
        <v>0</v>
      </c>
      <c r="X26" s="178">
        <v>33651328698.080002</v>
      </c>
      <c r="Y26" s="174">
        <v>1</v>
      </c>
      <c r="Z26" s="119">
        <f t="shared" si="32"/>
        <v>1.0645620062043932E-2</v>
      </c>
      <c r="AA26" s="119">
        <f t="shared" si="33"/>
        <v>0</v>
      </c>
      <c r="AB26" s="178">
        <v>33153561169.889999</v>
      </c>
      <c r="AC26" s="174">
        <v>1</v>
      </c>
      <c r="AD26" s="119">
        <f t="shared" si="34"/>
        <v>-1.4791913052110863E-2</v>
      </c>
      <c r="AE26" s="119">
        <f t="shared" si="35"/>
        <v>0</v>
      </c>
      <c r="AF26" s="178">
        <v>32910445961.02</v>
      </c>
      <c r="AG26" s="174">
        <v>1</v>
      </c>
      <c r="AH26" s="119">
        <f t="shared" si="36"/>
        <v>-7.3330043678926319E-3</v>
      </c>
      <c r="AI26" s="119">
        <f t="shared" si="37"/>
        <v>0</v>
      </c>
      <c r="AJ26" s="120">
        <f t="shared" si="16"/>
        <v>-3.1575913785433229E-3</v>
      </c>
      <c r="AK26" s="120">
        <f t="shared" si="17"/>
        <v>0</v>
      </c>
      <c r="AL26" s="121">
        <f t="shared" si="18"/>
        <v>-8.0699448418284761E-2</v>
      </c>
      <c r="AM26" s="121">
        <f t="shared" si="19"/>
        <v>0</v>
      </c>
      <c r="AN26" s="122">
        <f t="shared" si="20"/>
        <v>2.8919891371352702E-2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5507339826.3136396</v>
      </c>
      <c r="C27" s="174">
        <v>100</v>
      </c>
      <c r="D27" s="178">
        <v>5618075727.07971</v>
      </c>
      <c r="E27" s="174">
        <v>100</v>
      </c>
      <c r="F27" s="119">
        <f t="shared" si="22"/>
        <v>2.0106967112685309E-2</v>
      </c>
      <c r="G27" s="119">
        <f t="shared" si="23"/>
        <v>0</v>
      </c>
      <c r="H27" s="178">
        <v>5529824135.6045704</v>
      </c>
      <c r="I27" s="174">
        <v>100</v>
      </c>
      <c r="J27" s="119">
        <f t="shared" si="24"/>
        <v>-1.5708508706950629E-2</v>
      </c>
      <c r="K27" s="119">
        <f t="shared" si="25"/>
        <v>0</v>
      </c>
      <c r="L27" s="178">
        <v>5563183648.2414703</v>
      </c>
      <c r="M27" s="174">
        <v>100</v>
      </c>
      <c r="N27" s="119">
        <f t="shared" si="26"/>
        <v>6.0326534477127243E-3</v>
      </c>
      <c r="O27" s="119">
        <f t="shared" si="27"/>
        <v>0</v>
      </c>
      <c r="P27" s="178">
        <v>5518821771.9899998</v>
      </c>
      <c r="Q27" s="174">
        <v>100</v>
      </c>
      <c r="R27" s="119">
        <f t="shared" si="28"/>
        <v>-7.9741887121582648E-3</v>
      </c>
      <c r="S27" s="119">
        <f t="shared" si="29"/>
        <v>0</v>
      </c>
      <c r="T27" s="178">
        <v>5523069378.7210102</v>
      </c>
      <c r="U27" s="174">
        <v>100</v>
      </c>
      <c r="V27" s="119">
        <f t="shared" si="30"/>
        <v>7.6965825433402562E-4</v>
      </c>
      <c r="W27" s="119">
        <f t="shared" si="31"/>
        <v>0</v>
      </c>
      <c r="X27" s="178">
        <v>6138071000.4217997</v>
      </c>
      <c r="Y27" s="174">
        <v>100</v>
      </c>
      <c r="Z27" s="119">
        <f t="shared" si="32"/>
        <v>0.11135142065573812</v>
      </c>
      <c r="AA27" s="119">
        <f t="shared" si="33"/>
        <v>0</v>
      </c>
      <c r="AB27" s="178">
        <v>6182433908.6899996</v>
      </c>
      <c r="AC27" s="174">
        <v>100</v>
      </c>
      <c r="AD27" s="119">
        <f t="shared" si="34"/>
        <v>7.2275000183528934E-3</v>
      </c>
      <c r="AE27" s="119">
        <f t="shared" si="35"/>
        <v>0</v>
      </c>
      <c r="AF27" s="178">
        <v>6055169405.5799999</v>
      </c>
      <c r="AG27" s="174">
        <v>100</v>
      </c>
      <c r="AH27" s="119">
        <f t="shared" si="36"/>
        <v>-2.0584854604125614E-2</v>
      </c>
      <c r="AI27" s="119">
        <f t="shared" si="37"/>
        <v>0</v>
      </c>
      <c r="AJ27" s="120">
        <f t="shared" si="16"/>
        <v>1.2652580933198572E-2</v>
      </c>
      <c r="AK27" s="120">
        <f t="shared" si="17"/>
        <v>0</v>
      </c>
      <c r="AL27" s="121">
        <f t="shared" si="18"/>
        <v>7.7801314851178111E-2</v>
      </c>
      <c r="AM27" s="121">
        <f t="shared" si="19"/>
        <v>0</v>
      </c>
      <c r="AN27" s="122">
        <f t="shared" si="20"/>
        <v>4.19966491568129E-2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8047109444.9700003</v>
      </c>
      <c r="C28" s="174">
        <v>100</v>
      </c>
      <c r="D28" s="178">
        <v>7851050094.9099998</v>
      </c>
      <c r="E28" s="174">
        <v>100</v>
      </c>
      <c r="F28" s="119">
        <f t="shared" si="22"/>
        <v>-2.4363947253451496E-2</v>
      </c>
      <c r="G28" s="119">
        <f t="shared" si="23"/>
        <v>0</v>
      </c>
      <c r="H28" s="178">
        <v>8150197083.1499996</v>
      </c>
      <c r="I28" s="174">
        <v>100</v>
      </c>
      <c r="J28" s="119">
        <f t="shared" si="24"/>
        <v>3.8102799577593195E-2</v>
      </c>
      <c r="K28" s="119">
        <f t="shared" si="25"/>
        <v>0</v>
      </c>
      <c r="L28" s="178">
        <v>8549083123.8999996</v>
      </c>
      <c r="M28" s="174">
        <v>100</v>
      </c>
      <c r="N28" s="119">
        <f t="shared" si="26"/>
        <v>4.8941888972804208E-2</v>
      </c>
      <c r="O28" s="119">
        <f t="shared" si="27"/>
        <v>0</v>
      </c>
      <c r="P28" s="178">
        <v>9078205919.7700005</v>
      </c>
      <c r="Q28" s="174">
        <v>100</v>
      </c>
      <c r="R28" s="119">
        <f t="shared" si="28"/>
        <v>6.189234426681077E-2</v>
      </c>
      <c r="S28" s="119">
        <f t="shared" si="29"/>
        <v>0</v>
      </c>
      <c r="T28" s="178">
        <v>9259828980.6200008</v>
      </c>
      <c r="U28" s="174">
        <v>100</v>
      </c>
      <c r="V28" s="119">
        <f t="shared" si="30"/>
        <v>2.0006492742632331E-2</v>
      </c>
      <c r="W28" s="119">
        <f t="shared" si="31"/>
        <v>0</v>
      </c>
      <c r="X28" s="178">
        <v>9469168415.2000008</v>
      </c>
      <c r="Y28" s="174">
        <v>100</v>
      </c>
      <c r="Z28" s="119">
        <f t="shared" si="32"/>
        <v>2.2607267911548771E-2</v>
      </c>
      <c r="AA28" s="119">
        <f t="shared" si="33"/>
        <v>0</v>
      </c>
      <c r="AB28" s="178">
        <v>9609409913.75</v>
      </c>
      <c r="AC28" s="174">
        <v>100</v>
      </c>
      <c r="AD28" s="119">
        <f t="shared" si="34"/>
        <v>1.4810328890642838E-2</v>
      </c>
      <c r="AE28" s="119">
        <f t="shared" si="35"/>
        <v>0</v>
      </c>
      <c r="AF28" s="178">
        <v>9275413687.5799999</v>
      </c>
      <c r="AG28" s="174">
        <v>100</v>
      </c>
      <c r="AH28" s="119">
        <f t="shared" si="36"/>
        <v>-3.4757204570083799E-2</v>
      </c>
      <c r="AI28" s="119">
        <f t="shared" si="37"/>
        <v>0</v>
      </c>
      <c r="AJ28" s="120">
        <f t="shared" si="16"/>
        <v>1.8404996317312104E-2</v>
      </c>
      <c r="AK28" s="120">
        <f t="shared" si="17"/>
        <v>0</v>
      </c>
      <c r="AL28" s="121">
        <f t="shared" si="18"/>
        <v>0.18142332241561479</v>
      </c>
      <c r="AM28" s="121">
        <f t="shared" si="19"/>
        <v>0</v>
      </c>
      <c r="AN28" s="122">
        <f t="shared" si="20"/>
        <v>3.3594647419377371E-2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785274116.96000004</v>
      </c>
      <c r="C29" s="174">
        <v>10</v>
      </c>
      <c r="D29" s="178">
        <v>797582630.41999996</v>
      </c>
      <c r="E29" s="174">
        <v>10</v>
      </c>
      <c r="F29" s="119">
        <f t="shared" si="22"/>
        <v>1.567416166427256E-2</v>
      </c>
      <c r="G29" s="119">
        <f t="shared" si="23"/>
        <v>0</v>
      </c>
      <c r="H29" s="178">
        <v>777585878.61000001</v>
      </c>
      <c r="I29" s="174">
        <v>10</v>
      </c>
      <c r="J29" s="119">
        <f t="shared" si="24"/>
        <v>-2.5071699216255287E-2</v>
      </c>
      <c r="K29" s="119">
        <f t="shared" si="25"/>
        <v>0</v>
      </c>
      <c r="L29" s="178">
        <v>764454249.69000006</v>
      </c>
      <c r="M29" s="174">
        <v>10</v>
      </c>
      <c r="N29" s="119">
        <f t="shared" si="26"/>
        <v>-1.6887689554591509E-2</v>
      </c>
      <c r="O29" s="119">
        <f t="shared" si="27"/>
        <v>0</v>
      </c>
      <c r="P29" s="178">
        <v>763019854.35000002</v>
      </c>
      <c r="Q29" s="174">
        <v>10</v>
      </c>
      <c r="R29" s="119">
        <f t="shared" si="28"/>
        <v>-1.8763651854662414E-3</v>
      </c>
      <c r="S29" s="119">
        <f t="shared" si="29"/>
        <v>0</v>
      </c>
      <c r="T29" s="178">
        <v>789471195.00999999</v>
      </c>
      <c r="U29" s="174">
        <v>10</v>
      </c>
      <c r="V29" s="119">
        <f t="shared" si="30"/>
        <v>3.4666647937403004E-2</v>
      </c>
      <c r="W29" s="119">
        <f t="shared" si="31"/>
        <v>0</v>
      </c>
      <c r="X29" s="178">
        <v>767241632.99000001</v>
      </c>
      <c r="Y29" s="174">
        <v>10</v>
      </c>
      <c r="Z29" s="119">
        <f t="shared" si="32"/>
        <v>-2.8157534005681367E-2</v>
      </c>
      <c r="AA29" s="119">
        <f t="shared" si="33"/>
        <v>0</v>
      </c>
      <c r="AB29" s="178">
        <v>709209687.23000002</v>
      </c>
      <c r="AC29" s="174">
        <v>10</v>
      </c>
      <c r="AD29" s="119">
        <f t="shared" si="34"/>
        <v>-7.5637117779759955E-2</v>
      </c>
      <c r="AE29" s="119">
        <f t="shared" si="35"/>
        <v>0</v>
      </c>
      <c r="AF29" s="178">
        <v>711068692.97000003</v>
      </c>
      <c r="AG29" s="174">
        <v>10</v>
      </c>
      <c r="AH29" s="119">
        <f t="shared" si="36"/>
        <v>2.6212356845559067E-3</v>
      </c>
      <c r="AI29" s="119">
        <f t="shared" si="37"/>
        <v>0</v>
      </c>
      <c r="AJ29" s="120">
        <f t="shared" si="16"/>
        <v>-1.183354505694036E-2</v>
      </c>
      <c r="AK29" s="120">
        <f t="shared" si="17"/>
        <v>0</v>
      </c>
      <c r="AL29" s="121">
        <f t="shared" si="18"/>
        <v>-0.10847018747692945</v>
      </c>
      <c r="AM29" s="121">
        <f t="shared" si="19"/>
        <v>0</v>
      </c>
      <c r="AN29" s="122">
        <f t="shared" si="20"/>
        <v>3.3306347752756288E-2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2758765305</v>
      </c>
      <c r="C30" s="174">
        <v>100</v>
      </c>
      <c r="D30" s="173">
        <v>2883171027</v>
      </c>
      <c r="E30" s="174">
        <v>100</v>
      </c>
      <c r="F30" s="119">
        <f t="shared" si="22"/>
        <v>4.5094710222187605E-2</v>
      </c>
      <c r="G30" s="119">
        <f t="shared" si="23"/>
        <v>0</v>
      </c>
      <c r="H30" s="173">
        <v>2781017631</v>
      </c>
      <c r="I30" s="174">
        <v>100</v>
      </c>
      <c r="J30" s="119">
        <f t="shared" si="24"/>
        <v>-3.5430917917586305E-2</v>
      </c>
      <c r="K30" s="119">
        <f t="shared" si="25"/>
        <v>0</v>
      </c>
      <c r="L30" s="173">
        <v>2784381581</v>
      </c>
      <c r="M30" s="174">
        <v>100</v>
      </c>
      <c r="N30" s="119">
        <f t="shared" si="26"/>
        <v>1.2096111734431502E-3</v>
      </c>
      <c r="O30" s="119">
        <f t="shared" si="27"/>
        <v>0</v>
      </c>
      <c r="P30" s="173">
        <v>2758655984</v>
      </c>
      <c r="Q30" s="174">
        <v>100</v>
      </c>
      <c r="R30" s="119">
        <f t="shared" si="28"/>
        <v>-9.2392498124343834E-3</v>
      </c>
      <c r="S30" s="119">
        <f t="shared" si="29"/>
        <v>0</v>
      </c>
      <c r="T30" s="173">
        <v>2820969395</v>
      </c>
      <c r="U30" s="174">
        <v>100</v>
      </c>
      <c r="V30" s="119">
        <f t="shared" si="30"/>
        <v>2.2588322487984425E-2</v>
      </c>
      <c r="W30" s="119">
        <f t="shared" si="31"/>
        <v>0</v>
      </c>
      <c r="X30" s="173">
        <v>2819670830</v>
      </c>
      <c r="Y30" s="174">
        <v>100</v>
      </c>
      <c r="Z30" s="119">
        <f t="shared" si="32"/>
        <v>-4.6032580229393092E-4</v>
      </c>
      <c r="AA30" s="119">
        <f t="shared" si="33"/>
        <v>0</v>
      </c>
      <c r="AB30" s="173">
        <v>2875267354</v>
      </c>
      <c r="AC30" s="174">
        <v>100</v>
      </c>
      <c r="AD30" s="119">
        <f t="shared" si="34"/>
        <v>1.9717380982375167E-2</v>
      </c>
      <c r="AE30" s="119">
        <f t="shared" si="35"/>
        <v>0</v>
      </c>
      <c r="AF30" s="173">
        <v>2843169950</v>
      </c>
      <c r="AG30" s="174">
        <v>100</v>
      </c>
      <c r="AH30" s="119">
        <f t="shared" si="36"/>
        <v>-1.1163276331624221E-2</v>
      </c>
      <c r="AI30" s="119">
        <f t="shared" si="37"/>
        <v>0</v>
      </c>
      <c r="AJ30" s="120">
        <f t="shared" si="16"/>
        <v>4.0395318752564384E-3</v>
      </c>
      <c r="AK30" s="120">
        <f t="shared" si="17"/>
        <v>0</v>
      </c>
      <c r="AL30" s="121">
        <f t="shared" si="18"/>
        <v>-1.3873986879516461E-2</v>
      </c>
      <c r="AM30" s="121">
        <f t="shared" si="19"/>
        <v>0</v>
      </c>
      <c r="AN30" s="122">
        <f t="shared" si="20"/>
        <v>2.4695301035244296E-2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15961385954.23</v>
      </c>
      <c r="C31" s="174">
        <v>100</v>
      </c>
      <c r="D31" s="173">
        <v>16045887430.200001</v>
      </c>
      <c r="E31" s="174">
        <v>100</v>
      </c>
      <c r="F31" s="119">
        <f t="shared" si="22"/>
        <v>5.294118957608885E-3</v>
      </c>
      <c r="G31" s="119">
        <f t="shared" si="23"/>
        <v>0</v>
      </c>
      <c r="H31" s="173">
        <v>17057812919.32</v>
      </c>
      <c r="I31" s="174">
        <v>100</v>
      </c>
      <c r="J31" s="119">
        <f t="shared" si="24"/>
        <v>6.3064476397575356E-2</v>
      </c>
      <c r="K31" s="119">
        <f t="shared" si="25"/>
        <v>0</v>
      </c>
      <c r="L31" s="173">
        <v>17378446892.880001</v>
      </c>
      <c r="M31" s="174">
        <v>100</v>
      </c>
      <c r="N31" s="119">
        <f t="shared" si="26"/>
        <v>1.8796898235227174E-2</v>
      </c>
      <c r="O31" s="119">
        <f t="shared" si="27"/>
        <v>0</v>
      </c>
      <c r="P31" s="173">
        <v>17378446892.880001</v>
      </c>
      <c r="Q31" s="174">
        <v>100</v>
      </c>
      <c r="R31" s="119">
        <f t="shared" si="28"/>
        <v>0</v>
      </c>
      <c r="S31" s="119">
        <f t="shared" si="29"/>
        <v>0</v>
      </c>
      <c r="T31" s="173">
        <v>17378446892.880001</v>
      </c>
      <c r="U31" s="174">
        <v>100</v>
      </c>
      <c r="V31" s="119">
        <f t="shared" si="30"/>
        <v>0</v>
      </c>
      <c r="W31" s="119">
        <f t="shared" si="31"/>
        <v>0</v>
      </c>
      <c r="X31" s="173">
        <v>17243506288.439999</v>
      </c>
      <c r="Y31" s="174">
        <v>100</v>
      </c>
      <c r="Z31" s="119">
        <f t="shared" si="32"/>
        <v>-7.7648253190731329E-3</v>
      </c>
      <c r="AA31" s="119">
        <f t="shared" si="33"/>
        <v>0</v>
      </c>
      <c r="AB31" s="173">
        <v>16607177879.530001</v>
      </c>
      <c r="AC31" s="174">
        <v>100</v>
      </c>
      <c r="AD31" s="119">
        <f t="shared" si="34"/>
        <v>-3.6902495250434701E-2</v>
      </c>
      <c r="AE31" s="119">
        <f t="shared" si="35"/>
        <v>0</v>
      </c>
      <c r="AF31" s="173">
        <v>16458642394.790001</v>
      </c>
      <c r="AG31" s="174">
        <v>100</v>
      </c>
      <c r="AH31" s="119">
        <f t="shared" si="36"/>
        <v>-8.9440533375080272E-3</v>
      </c>
      <c r="AI31" s="119">
        <f t="shared" si="37"/>
        <v>0</v>
      </c>
      <c r="AJ31" s="120">
        <f t="shared" si="16"/>
        <v>4.1930149604244441E-3</v>
      </c>
      <c r="AK31" s="120">
        <f t="shared" si="17"/>
        <v>0</v>
      </c>
      <c r="AL31" s="121">
        <f t="shared" si="18"/>
        <v>2.5723411458885913E-2</v>
      </c>
      <c r="AM31" s="121">
        <f t="shared" si="19"/>
        <v>0</v>
      </c>
      <c r="AN31" s="122">
        <f t="shared" si="20"/>
        <v>2.8585488387553412E-2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15441259524.4</v>
      </c>
      <c r="C32" s="174">
        <v>100</v>
      </c>
      <c r="D32" s="173">
        <v>16391255551.35</v>
      </c>
      <c r="E32" s="174">
        <v>100</v>
      </c>
      <c r="F32" s="119">
        <f t="shared" si="22"/>
        <v>6.1523221305155459E-2</v>
      </c>
      <c r="G32" s="119">
        <f t="shared" si="23"/>
        <v>0</v>
      </c>
      <c r="H32" s="173">
        <v>17004569805.83</v>
      </c>
      <c r="I32" s="174">
        <v>100</v>
      </c>
      <c r="J32" s="119">
        <f t="shared" si="24"/>
        <v>3.7417161397955652E-2</v>
      </c>
      <c r="K32" s="119">
        <f t="shared" si="25"/>
        <v>0</v>
      </c>
      <c r="L32" s="173">
        <v>17239621913.080002</v>
      </c>
      <c r="M32" s="174">
        <v>100</v>
      </c>
      <c r="N32" s="119">
        <f t="shared" si="26"/>
        <v>1.3822878786937293E-2</v>
      </c>
      <c r="O32" s="119">
        <f t="shared" si="27"/>
        <v>0</v>
      </c>
      <c r="P32" s="173">
        <v>17466265304.75</v>
      </c>
      <c r="Q32" s="174">
        <v>100</v>
      </c>
      <c r="R32" s="119">
        <f t="shared" si="28"/>
        <v>1.3146656742978793E-2</v>
      </c>
      <c r="S32" s="119">
        <f t="shared" si="29"/>
        <v>0</v>
      </c>
      <c r="T32" s="173">
        <v>17057766857.83</v>
      </c>
      <c r="U32" s="174">
        <v>100</v>
      </c>
      <c r="V32" s="119">
        <f t="shared" si="30"/>
        <v>-2.3387853086653147E-2</v>
      </c>
      <c r="W32" s="119">
        <f t="shared" si="31"/>
        <v>0</v>
      </c>
      <c r="X32" s="173">
        <v>16670602658.889999</v>
      </c>
      <c r="Y32" s="174">
        <v>100</v>
      </c>
      <c r="Z32" s="119">
        <f t="shared" si="32"/>
        <v>-2.2697238282529415E-2</v>
      </c>
      <c r="AA32" s="119">
        <f t="shared" si="33"/>
        <v>0</v>
      </c>
      <c r="AB32" s="374">
        <v>16725973830.93</v>
      </c>
      <c r="AC32" s="174">
        <v>100</v>
      </c>
      <c r="AD32" s="119">
        <f t="shared" si="34"/>
        <v>3.32148592183456E-3</v>
      </c>
      <c r="AE32" s="119">
        <f t="shared" si="35"/>
        <v>0</v>
      </c>
      <c r="AF32" s="374">
        <v>16488342229.110001</v>
      </c>
      <c r="AG32" s="174">
        <v>100</v>
      </c>
      <c r="AH32" s="119">
        <f t="shared" si="36"/>
        <v>-1.4207340285357056E-2</v>
      </c>
      <c r="AI32" s="119">
        <f t="shared" si="37"/>
        <v>0</v>
      </c>
      <c r="AJ32" s="120">
        <f t="shared" si="16"/>
        <v>8.6173715625402682E-3</v>
      </c>
      <c r="AK32" s="120">
        <f t="shared" si="17"/>
        <v>0</v>
      </c>
      <c r="AL32" s="121">
        <f t="shared" si="18"/>
        <v>5.9230775492365544E-3</v>
      </c>
      <c r="AM32" s="121">
        <f t="shared" si="19"/>
        <v>0</v>
      </c>
      <c r="AN32" s="122">
        <f t="shared" si="20"/>
        <v>2.9832919572451485E-2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744876051.51999998</v>
      </c>
      <c r="C33" s="174">
        <v>1000000</v>
      </c>
      <c r="D33" s="173">
        <v>744981720.96000004</v>
      </c>
      <c r="E33" s="174">
        <v>1000000</v>
      </c>
      <c r="F33" s="119">
        <f t="shared" si="22"/>
        <v>1.4186177657937496E-4</v>
      </c>
      <c r="G33" s="119">
        <f t="shared" si="23"/>
        <v>0</v>
      </c>
      <c r="H33" s="173">
        <v>738107769.01999998</v>
      </c>
      <c r="I33" s="174">
        <v>1000000</v>
      </c>
      <c r="J33" s="119">
        <f t="shared" si="24"/>
        <v>-9.2270075179054448E-3</v>
      </c>
      <c r="K33" s="119">
        <f t="shared" si="25"/>
        <v>0</v>
      </c>
      <c r="L33" s="173">
        <v>733641230.04999995</v>
      </c>
      <c r="M33" s="174">
        <v>1000000</v>
      </c>
      <c r="N33" s="119">
        <f t="shared" si="26"/>
        <v>-6.0513371589765805E-3</v>
      </c>
      <c r="O33" s="119">
        <f t="shared" si="27"/>
        <v>0</v>
      </c>
      <c r="P33" s="173">
        <v>734312249</v>
      </c>
      <c r="Q33" s="174">
        <v>1000000</v>
      </c>
      <c r="R33" s="119">
        <f t="shared" si="28"/>
        <v>9.1464182016367265E-4</v>
      </c>
      <c r="S33" s="119">
        <f t="shared" si="29"/>
        <v>0</v>
      </c>
      <c r="T33" s="173">
        <v>867995278.35000002</v>
      </c>
      <c r="U33" s="174">
        <v>1000000</v>
      </c>
      <c r="V33" s="119">
        <f t="shared" si="30"/>
        <v>0.18205202150999394</v>
      </c>
      <c r="W33" s="119">
        <f t="shared" si="31"/>
        <v>0</v>
      </c>
      <c r="X33" s="173">
        <v>868764745.95000005</v>
      </c>
      <c r="Y33" s="174">
        <v>1000000</v>
      </c>
      <c r="Z33" s="119">
        <f t="shared" si="32"/>
        <v>8.8648823235850933E-4</v>
      </c>
      <c r="AA33" s="119">
        <f t="shared" si="33"/>
        <v>0</v>
      </c>
      <c r="AB33" s="173">
        <v>869467333.48000002</v>
      </c>
      <c r="AC33" s="174">
        <v>1000000</v>
      </c>
      <c r="AD33" s="119">
        <f t="shared" si="34"/>
        <v>8.0872012046447311E-4</v>
      </c>
      <c r="AE33" s="119">
        <f t="shared" si="35"/>
        <v>0</v>
      </c>
      <c r="AF33" s="173">
        <v>767091247.77999997</v>
      </c>
      <c r="AG33" s="174">
        <v>1000000</v>
      </c>
      <c r="AH33" s="119">
        <f t="shared" si="36"/>
        <v>-0.1177457527820451</v>
      </c>
      <c r="AI33" s="119">
        <f t="shared" si="37"/>
        <v>0</v>
      </c>
      <c r="AJ33" s="120">
        <f t="shared" si="16"/>
        <v>6.4724545000791091E-3</v>
      </c>
      <c r="AK33" s="120">
        <f t="shared" si="17"/>
        <v>0</v>
      </c>
      <c r="AL33" s="121">
        <f t="shared" si="18"/>
        <v>2.9677945374967193E-2</v>
      </c>
      <c r="AM33" s="121">
        <f t="shared" si="19"/>
        <v>0</v>
      </c>
      <c r="AN33" s="122">
        <f t="shared" si="20"/>
        <v>8.1762646404289666E-2</v>
      </c>
      <c r="AO33" s="208">
        <f t="shared" si="21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7153905359.4300003</v>
      </c>
      <c r="C34" s="174">
        <v>1</v>
      </c>
      <c r="D34" s="173">
        <v>7219061148.5600004</v>
      </c>
      <c r="E34" s="174">
        <v>1</v>
      </c>
      <c r="F34" s="119">
        <f t="shared" si="22"/>
        <v>9.1077231045717261E-3</v>
      </c>
      <c r="G34" s="119">
        <f t="shared" si="23"/>
        <v>0</v>
      </c>
      <c r="H34" s="173">
        <v>7126515058.6300001</v>
      </c>
      <c r="I34" s="174">
        <v>1</v>
      </c>
      <c r="J34" s="119">
        <f t="shared" si="24"/>
        <v>-1.2819685001346837E-2</v>
      </c>
      <c r="K34" s="119">
        <f t="shared" si="25"/>
        <v>0</v>
      </c>
      <c r="L34" s="173">
        <v>7126532323.5299997</v>
      </c>
      <c r="M34" s="174">
        <v>1</v>
      </c>
      <c r="N34" s="119">
        <f t="shared" si="26"/>
        <v>2.4226287122920263E-6</v>
      </c>
      <c r="O34" s="119">
        <f t="shared" si="27"/>
        <v>0</v>
      </c>
      <c r="P34" s="173">
        <v>7274752151.3800001</v>
      </c>
      <c r="Q34" s="174">
        <v>1</v>
      </c>
      <c r="R34" s="119">
        <f t="shared" si="28"/>
        <v>2.0798309910223259E-2</v>
      </c>
      <c r="S34" s="119">
        <f t="shared" si="29"/>
        <v>0</v>
      </c>
      <c r="T34" s="173">
        <v>7155989839.0799999</v>
      </c>
      <c r="U34" s="174">
        <v>1</v>
      </c>
      <c r="V34" s="119">
        <f t="shared" si="30"/>
        <v>-1.6325272645539041E-2</v>
      </c>
      <c r="W34" s="119">
        <f t="shared" si="31"/>
        <v>0</v>
      </c>
      <c r="X34" s="173">
        <v>6815473392.7399998</v>
      </c>
      <c r="Y34" s="174">
        <v>1</v>
      </c>
      <c r="Z34" s="119">
        <f t="shared" si="32"/>
        <v>-4.7584814120387037E-2</v>
      </c>
      <c r="AA34" s="119">
        <f t="shared" si="33"/>
        <v>0</v>
      </c>
      <c r="AB34" s="173">
        <v>6809641608.71</v>
      </c>
      <c r="AC34" s="174">
        <v>1</v>
      </c>
      <c r="AD34" s="119">
        <f t="shared" si="34"/>
        <v>-8.5566822639376514E-4</v>
      </c>
      <c r="AE34" s="119">
        <f t="shared" si="35"/>
        <v>0</v>
      </c>
      <c r="AF34" s="173">
        <v>6884217884.1999998</v>
      </c>
      <c r="AG34" s="174">
        <v>1</v>
      </c>
      <c r="AH34" s="119">
        <f t="shared" si="36"/>
        <v>1.0951571283077744E-2</v>
      </c>
      <c r="AI34" s="119">
        <f t="shared" si="37"/>
        <v>0</v>
      </c>
      <c r="AJ34" s="120">
        <f t="shared" si="16"/>
        <v>-4.5906766333852073E-3</v>
      </c>
      <c r="AK34" s="120">
        <f t="shared" si="17"/>
        <v>0</v>
      </c>
      <c r="AL34" s="121">
        <f t="shared" si="18"/>
        <v>-4.6383214862613042E-2</v>
      </c>
      <c r="AM34" s="121">
        <f t="shared" si="19"/>
        <v>0</v>
      </c>
      <c r="AN34" s="122">
        <f t="shared" si="20"/>
        <v>2.1256153033754117E-2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15980247460.25</v>
      </c>
      <c r="C35" s="174">
        <v>1</v>
      </c>
      <c r="D35" s="173">
        <v>16592163212.440001</v>
      </c>
      <c r="E35" s="174">
        <v>1</v>
      </c>
      <c r="F35" s="119">
        <f t="shared" si="22"/>
        <v>3.8292007286627308E-2</v>
      </c>
      <c r="G35" s="119">
        <f t="shared" si="23"/>
        <v>0</v>
      </c>
      <c r="H35" s="173">
        <v>15694033381.23</v>
      </c>
      <c r="I35" s="174">
        <v>1</v>
      </c>
      <c r="J35" s="119">
        <f t="shared" si="24"/>
        <v>-5.4129761123409559E-2</v>
      </c>
      <c r="K35" s="119">
        <f t="shared" si="25"/>
        <v>0</v>
      </c>
      <c r="L35" s="173">
        <v>16278721124.040001</v>
      </c>
      <c r="M35" s="174">
        <v>1</v>
      </c>
      <c r="N35" s="119">
        <f t="shared" si="26"/>
        <v>3.7255416030227487E-2</v>
      </c>
      <c r="O35" s="119">
        <f t="shared" si="27"/>
        <v>0</v>
      </c>
      <c r="P35" s="173">
        <v>16577668253.219999</v>
      </c>
      <c r="Q35" s="174">
        <v>1</v>
      </c>
      <c r="R35" s="119">
        <f t="shared" si="28"/>
        <v>1.8364288380032564E-2</v>
      </c>
      <c r="S35" s="119">
        <f t="shared" si="29"/>
        <v>0</v>
      </c>
      <c r="T35" s="173">
        <v>16974200287.16</v>
      </c>
      <c r="U35" s="174">
        <v>1</v>
      </c>
      <c r="V35" s="119">
        <f t="shared" si="30"/>
        <v>2.3919650694118534E-2</v>
      </c>
      <c r="W35" s="119">
        <f t="shared" si="31"/>
        <v>0</v>
      </c>
      <c r="X35" s="173">
        <v>16968517759.280001</v>
      </c>
      <c r="Y35" s="174">
        <v>1</v>
      </c>
      <c r="Z35" s="119">
        <f t="shared" si="32"/>
        <v>-3.3477440962551057E-4</v>
      </c>
      <c r="AA35" s="119">
        <f t="shared" si="33"/>
        <v>0</v>
      </c>
      <c r="AB35" s="173">
        <v>17056495393.82</v>
      </c>
      <c r="AC35" s="174">
        <v>1</v>
      </c>
      <c r="AD35" s="119">
        <f t="shared" si="34"/>
        <v>5.1847566056195133E-3</v>
      </c>
      <c r="AE35" s="119">
        <f t="shared" si="35"/>
        <v>0</v>
      </c>
      <c r="AF35" s="173">
        <v>16366353617.49</v>
      </c>
      <c r="AG35" s="174">
        <v>1</v>
      </c>
      <c r="AH35" s="119">
        <f t="shared" si="36"/>
        <v>-4.046210903208497E-2</v>
      </c>
      <c r="AI35" s="119">
        <f t="shared" si="37"/>
        <v>0</v>
      </c>
      <c r="AJ35" s="120">
        <f t="shared" si="16"/>
        <v>3.5111843039381703E-3</v>
      </c>
      <c r="AK35" s="120">
        <f t="shared" si="17"/>
        <v>0</v>
      </c>
      <c r="AL35" s="121">
        <f t="shared" si="18"/>
        <v>-1.3609412591885528E-2</v>
      </c>
      <c r="AM35" s="121">
        <f t="shared" si="19"/>
        <v>0</v>
      </c>
      <c r="AN35" s="122">
        <f t="shared" si="20"/>
        <v>3.4349506926165597E-2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676795365.39999998</v>
      </c>
      <c r="C36" s="174">
        <v>100</v>
      </c>
      <c r="D36" s="171">
        <v>689326978.46000004</v>
      </c>
      <c r="E36" s="174">
        <v>100</v>
      </c>
      <c r="F36" s="119">
        <f t="shared" si="22"/>
        <v>1.8516103538317851E-2</v>
      </c>
      <c r="G36" s="119">
        <f t="shared" si="23"/>
        <v>0</v>
      </c>
      <c r="H36" s="171">
        <v>675266441.65999997</v>
      </c>
      <c r="I36" s="174">
        <v>100</v>
      </c>
      <c r="J36" s="119">
        <f t="shared" si="24"/>
        <v>-2.0397485140378806E-2</v>
      </c>
      <c r="K36" s="119">
        <f t="shared" si="25"/>
        <v>0</v>
      </c>
      <c r="L36" s="171">
        <v>657798750.42999995</v>
      </c>
      <c r="M36" s="174">
        <v>100</v>
      </c>
      <c r="N36" s="119">
        <f t="shared" si="26"/>
        <v>-2.5867850306701735E-2</v>
      </c>
      <c r="O36" s="119">
        <f t="shared" si="27"/>
        <v>0</v>
      </c>
      <c r="P36" s="171">
        <v>671751321.96000004</v>
      </c>
      <c r="Q36" s="174">
        <v>100</v>
      </c>
      <c r="R36" s="119">
        <f t="shared" si="28"/>
        <v>2.1211003397132271E-2</v>
      </c>
      <c r="S36" s="119">
        <f t="shared" si="29"/>
        <v>0</v>
      </c>
      <c r="T36" s="171">
        <v>701385511.98000002</v>
      </c>
      <c r="U36" s="174">
        <v>100</v>
      </c>
      <c r="V36" s="119">
        <f t="shared" si="30"/>
        <v>4.4114822034938356E-2</v>
      </c>
      <c r="W36" s="119">
        <f t="shared" si="31"/>
        <v>0</v>
      </c>
      <c r="X36" s="171">
        <v>687474233.76688528</v>
      </c>
      <c r="Y36" s="174">
        <v>100</v>
      </c>
      <c r="Z36" s="119">
        <f t="shared" si="32"/>
        <v>-1.9833997103594889E-2</v>
      </c>
      <c r="AA36" s="119">
        <f t="shared" si="33"/>
        <v>0</v>
      </c>
      <c r="AB36" s="171">
        <v>709313184.85000002</v>
      </c>
      <c r="AC36" s="174">
        <v>100</v>
      </c>
      <c r="AD36" s="119">
        <f t="shared" si="34"/>
        <v>3.1766937596267912E-2</v>
      </c>
      <c r="AE36" s="119">
        <f t="shared" si="35"/>
        <v>0</v>
      </c>
      <c r="AF36" s="171">
        <v>720255005.82000005</v>
      </c>
      <c r="AG36" s="174">
        <v>100</v>
      </c>
      <c r="AH36" s="119">
        <f t="shared" si="36"/>
        <v>1.5425937658714068E-2</v>
      </c>
      <c r="AI36" s="119">
        <f t="shared" si="37"/>
        <v>0</v>
      </c>
      <c r="AJ36" s="120">
        <f t="shared" si="16"/>
        <v>8.1169339593368788E-3</v>
      </c>
      <c r="AK36" s="120">
        <f t="shared" si="17"/>
        <v>0</v>
      </c>
      <c r="AL36" s="121">
        <f t="shared" si="18"/>
        <v>4.4866991031012854E-2</v>
      </c>
      <c r="AM36" s="121">
        <f t="shared" si="19"/>
        <v>0</v>
      </c>
      <c r="AN36" s="122">
        <f t="shared" si="20"/>
        <v>2.6558511524745518E-2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17992899513.509998</v>
      </c>
      <c r="C37" s="174">
        <v>1</v>
      </c>
      <c r="D37" s="171">
        <v>19614481152.509998</v>
      </c>
      <c r="E37" s="174">
        <v>1</v>
      </c>
      <c r="F37" s="119">
        <f t="shared" si="22"/>
        <v>9.012341995143322E-2</v>
      </c>
      <c r="G37" s="119">
        <f t="shared" si="23"/>
        <v>0</v>
      </c>
      <c r="H37" s="171">
        <v>20002346015.77</v>
      </c>
      <c r="I37" s="174">
        <v>1</v>
      </c>
      <c r="J37" s="119">
        <f t="shared" si="24"/>
        <v>1.9774413620437182E-2</v>
      </c>
      <c r="K37" s="119">
        <f t="shared" si="25"/>
        <v>0</v>
      </c>
      <c r="L37" s="171">
        <v>21138274536.169998</v>
      </c>
      <c r="M37" s="174">
        <v>1</v>
      </c>
      <c r="N37" s="119">
        <f t="shared" si="26"/>
        <v>5.67897645358411E-2</v>
      </c>
      <c r="O37" s="119">
        <f t="shared" si="27"/>
        <v>0</v>
      </c>
      <c r="P37" s="171">
        <v>21426149274.34</v>
      </c>
      <c r="Q37" s="174">
        <v>1</v>
      </c>
      <c r="R37" s="119">
        <f t="shared" si="28"/>
        <v>1.3618648848439142E-2</v>
      </c>
      <c r="S37" s="119">
        <f t="shared" si="29"/>
        <v>0</v>
      </c>
      <c r="T37" s="171">
        <v>19594510203.459999</v>
      </c>
      <c r="U37" s="174">
        <v>1</v>
      </c>
      <c r="V37" s="119">
        <f t="shared" si="30"/>
        <v>-8.5486152804581439E-2</v>
      </c>
      <c r="W37" s="119">
        <f t="shared" si="31"/>
        <v>0</v>
      </c>
      <c r="X37" s="171">
        <v>19529438532.43</v>
      </c>
      <c r="Y37" s="174">
        <v>1</v>
      </c>
      <c r="Z37" s="119">
        <f t="shared" si="32"/>
        <v>-3.32091337595713E-3</v>
      </c>
      <c r="AA37" s="119">
        <f t="shared" si="33"/>
        <v>0</v>
      </c>
      <c r="AB37" s="171">
        <v>18676415025.700001</v>
      </c>
      <c r="AC37" s="174">
        <v>1</v>
      </c>
      <c r="AD37" s="119">
        <f t="shared" si="34"/>
        <v>-4.3678854633403527E-2</v>
      </c>
      <c r="AE37" s="119">
        <f t="shared" si="35"/>
        <v>0</v>
      </c>
      <c r="AF37" s="171">
        <v>18720203899.830002</v>
      </c>
      <c r="AG37" s="174">
        <v>1</v>
      </c>
      <c r="AH37" s="119">
        <f t="shared" si="36"/>
        <v>2.3446081097332995E-3</v>
      </c>
      <c r="AI37" s="119">
        <f t="shared" si="37"/>
        <v>0</v>
      </c>
      <c r="AJ37" s="120">
        <f t="shared" si="16"/>
        <v>6.2706167814927287E-3</v>
      </c>
      <c r="AK37" s="120">
        <f t="shared" si="17"/>
        <v>0</v>
      </c>
      <c r="AL37" s="121">
        <f t="shared" si="18"/>
        <v>-4.5592704988047003E-2</v>
      </c>
      <c r="AM37" s="121">
        <f t="shared" si="19"/>
        <v>0</v>
      </c>
      <c r="AN37" s="122">
        <f t="shared" si="20"/>
        <v>5.4565149065731205E-2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883843861.72000003</v>
      </c>
      <c r="C38" s="174">
        <v>10</v>
      </c>
      <c r="D38" s="171">
        <v>878660049.61000001</v>
      </c>
      <c r="E38" s="174">
        <v>10</v>
      </c>
      <c r="F38" s="119">
        <f t="shared" si="22"/>
        <v>-5.8650767794122391E-3</v>
      </c>
      <c r="G38" s="119">
        <f t="shared" si="23"/>
        <v>0</v>
      </c>
      <c r="H38" s="171">
        <v>911968808.61000001</v>
      </c>
      <c r="I38" s="174">
        <v>10</v>
      </c>
      <c r="J38" s="119">
        <f t="shared" si="24"/>
        <v>3.7908584798847234E-2</v>
      </c>
      <c r="K38" s="119">
        <f t="shared" si="25"/>
        <v>0</v>
      </c>
      <c r="L38" s="171">
        <v>914489961.5</v>
      </c>
      <c r="M38" s="174">
        <v>10</v>
      </c>
      <c r="N38" s="119">
        <f t="shared" si="26"/>
        <v>2.7645165779766785E-3</v>
      </c>
      <c r="O38" s="119">
        <f t="shared" si="27"/>
        <v>0</v>
      </c>
      <c r="P38" s="171">
        <v>914308407.20000005</v>
      </c>
      <c r="Q38" s="174">
        <v>10</v>
      </c>
      <c r="R38" s="119">
        <f t="shared" si="28"/>
        <v>-1.9853066478953615E-4</v>
      </c>
      <c r="S38" s="119">
        <f t="shared" si="29"/>
        <v>0</v>
      </c>
      <c r="T38" s="171">
        <v>919475527.01999998</v>
      </c>
      <c r="U38" s="174">
        <v>10</v>
      </c>
      <c r="V38" s="119">
        <f t="shared" si="30"/>
        <v>5.6513970333312855E-3</v>
      </c>
      <c r="W38" s="119">
        <f t="shared" si="31"/>
        <v>0</v>
      </c>
      <c r="X38" s="171">
        <v>915036240.86000001</v>
      </c>
      <c r="Y38" s="174">
        <v>10</v>
      </c>
      <c r="Z38" s="119">
        <f t="shared" si="32"/>
        <v>-4.8280634226204973E-3</v>
      </c>
      <c r="AA38" s="119">
        <f t="shared" si="33"/>
        <v>0</v>
      </c>
      <c r="AB38" s="171">
        <v>918184569.86000001</v>
      </c>
      <c r="AC38" s="174">
        <v>10</v>
      </c>
      <c r="AD38" s="119">
        <f t="shared" si="34"/>
        <v>3.4406604453622864E-3</v>
      </c>
      <c r="AE38" s="119">
        <f t="shared" si="35"/>
        <v>0</v>
      </c>
      <c r="AF38" s="171">
        <v>913904632.80999994</v>
      </c>
      <c r="AG38" s="174">
        <v>10</v>
      </c>
      <c r="AH38" s="119">
        <f t="shared" si="36"/>
        <v>-4.6613036098533591E-3</v>
      </c>
      <c r="AI38" s="119">
        <f t="shared" si="37"/>
        <v>0</v>
      </c>
      <c r="AJ38" s="120">
        <f t="shared" si="16"/>
        <v>4.2765230473552308E-3</v>
      </c>
      <c r="AK38" s="120">
        <f t="shared" si="17"/>
        <v>0</v>
      </c>
      <c r="AL38" s="121">
        <f t="shared" si="18"/>
        <v>4.011173970598015E-2</v>
      </c>
      <c r="AM38" s="121">
        <f t="shared" si="19"/>
        <v>0</v>
      </c>
      <c r="AN38" s="122">
        <f t="shared" si="20"/>
        <v>1.425105048209621E-2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1326935853.03</v>
      </c>
      <c r="C39" s="174">
        <v>1</v>
      </c>
      <c r="D39" s="171">
        <v>1326924596.4100001</v>
      </c>
      <c r="E39" s="174">
        <v>1</v>
      </c>
      <c r="F39" s="119">
        <f t="shared" si="22"/>
        <v>-8.4831681759005601E-6</v>
      </c>
      <c r="G39" s="119">
        <f t="shared" si="23"/>
        <v>0</v>
      </c>
      <c r="H39" s="171">
        <v>1346978084.98</v>
      </c>
      <c r="I39" s="174">
        <v>1</v>
      </c>
      <c r="J39" s="119">
        <f t="shared" si="24"/>
        <v>1.5112756688853857E-2</v>
      </c>
      <c r="K39" s="119">
        <f t="shared" si="25"/>
        <v>0</v>
      </c>
      <c r="L39" s="171">
        <v>1300998330.1500001</v>
      </c>
      <c r="M39" s="174">
        <v>1</v>
      </c>
      <c r="N39" s="119">
        <f t="shared" si="26"/>
        <v>-3.4135488426066438E-2</v>
      </c>
      <c r="O39" s="119">
        <f t="shared" si="27"/>
        <v>0</v>
      </c>
      <c r="P39" s="171">
        <v>1403637930.9400001</v>
      </c>
      <c r="Q39" s="174">
        <v>1</v>
      </c>
      <c r="R39" s="119">
        <f t="shared" si="28"/>
        <v>7.8892953519906522E-2</v>
      </c>
      <c r="S39" s="119">
        <f t="shared" si="29"/>
        <v>0</v>
      </c>
      <c r="T39" s="171">
        <v>1417467391.8</v>
      </c>
      <c r="U39" s="174">
        <v>1</v>
      </c>
      <c r="V39" s="119">
        <f t="shared" si="30"/>
        <v>9.8525841708612602E-3</v>
      </c>
      <c r="W39" s="119">
        <f t="shared" si="31"/>
        <v>0</v>
      </c>
      <c r="X39" s="171">
        <v>1368540789</v>
      </c>
      <c r="Y39" s="174">
        <v>1</v>
      </c>
      <c r="Z39" s="119">
        <f t="shared" si="32"/>
        <v>-3.4516915932626506E-2</v>
      </c>
      <c r="AA39" s="119">
        <f t="shared" si="33"/>
        <v>0</v>
      </c>
      <c r="AB39" s="171">
        <v>1370806046.6500001</v>
      </c>
      <c r="AC39" s="174">
        <v>1</v>
      </c>
      <c r="AD39" s="119">
        <f t="shared" si="34"/>
        <v>1.6552357578288413E-3</v>
      </c>
      <c r="AE39" s="119">
        <f t="shared" si="35"/>
        <v>0</v>
      </c>
      <c r="AF39" s="171">
        <v>1362931435.9100001</v>
      </c>
      <c r="AG39" s="174">
        <v>1</v>
      </c>
      <c r="AH39" s="119">
        <f t="shared" si="36"/>
        <v>-5.7445112379275838E-3</v>
      </c>
      <c r="AI39" s="119">
        <f t="shared" si="37"/>
        <v>0</v>
      </c>
      <c r="AJ39" s="120">
        <f t="shared" si="16"/>
        <v>3.8885164215817576E-3</v>
      </c>
      <c r="AK39" s="120">
        <f t="shared" si="17"/>
        <v>0</v>
      </c>
      <c r="AL39" s="121">
        <f t="shared" si="18"/>
        <v>2.7135558114919755E-2</v>
      </c>
      <c r="AM39" s="121">
        <f t="shared" si="19"/>
        <v>0</v>
      </c>
      <c r="AN39" s="122">
        <f t="shared" si="20"/>
        <v>3.5498472416457955E-2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6805859363.2299995</v>
      </c>
      <c r="C40" s="174">
        <v>100</v>
      </c>
      <c r="D40" s="171">
        <v>7108920971.5500002</v>
      </c>
      <c r="E40" s="174">
        <v>100</v>
      </c>
      <c r="F40" s="119">
        <f t="shared" si="22"/>
        <v>4.4529513782983955E-2</v>
      </c>
      <c r="G40" s="119">
        <f t="shared" si="23"/>
        <v>0</v>
      </c>
      <c r="H40" s="171">
        <v>7893860003.1499996</v>
      </c>
      <c r="I40" s="174">
        <v>100</v>
      </c>
      <c r="J40" s="119">
        <f t="shared" si="24"/>
        <v>0.1104160581811693</v>
      </c>
      <c r="K40" s="119">
        <f t="shared" si="25"/>
        <v>0</v>
      </c>
      <c r="L40" s="171">
        <v>8118374168.3800001</v>
      </c>
      <c r="M40" s="174">
        <v>100</v>
      </c>
      <c r="N40" s="119">
        <f t="shared" si="26"/>
        <v>2.8441619833694719E-2</v>
      </c>
      <c r="O40" s="119">
        <f t="shared" si="27"/>
        <v>0</v>
      </c>
      <c r="P40" s="171">
        <v>8361363209.0500002</v>
      </c>
      <c r="Q40" s="174">
        <v>100</v>
      </c>
      <c r="R40" s="119">
        <f t="shared" si="28"/>
        <v>2.9930751604971651E-2</v>
      </c>
      <c r="S40" s="119">
        <f t="shared" si="29"/>
        <v>0</v>
      </c>
      <c r="T40" s="171">
        <v>8474599741.04</v>
      </c>
      <c r="U40" s="174">
        <v>100</v>
      </c>
      <c r="V40" s="119">
        <f t="shared" si="30"/>
        <v>1.3542831373170961E-2</v>
      </c>
      <c r="W40" s="119">
        <f t="shared" si="31"/>
        <v>0</v>
      </c>
      <c r="X40" s="171">
        <v>8514174975.6599998</v>
      </c>
      <c r="Y40" s="174">
        <v>100</v>
      </c>
      <c r="Z40" s="119">
        <f t="shared" si="32"/>
        <v>4.6698647522370454E-3</v>
      </c>
      <c r="AA40" s="119">
        <f t="shared" si="33"/>
        <v>0</v>
      </c>
      <c r="AB40" s="171">
        <v>8742742762.5</v>
      </c>
      <c r="AC40" s="174">
        <v>100</v>
      </c>
      <c r="AD40" s="119">
        <f t="shared" si="34"/>
        <v>2.6845559022855538E-2</v>
      </c>
      <c r="AE40" s="119">
        <f t="shared" si="35"/>
        <v>0</v>
      </c>
      <c r="AF40" s="171">
        <v>8441934440.0799999</v>
      </c>
      <c r="AG40" s="174">
        <v>100</v>
      </c>
      <c r="AH40" s="119">
        <f t="shared" si="36"/>
        <v>-3.4406630801291416E-2</v>
      </c>
      <c r="AI40" s="119">
        <f t="shared" si="37"/>
        <v>0</v>
      </c>
      <c r="AJ40" s="120">
        <f t="shared" si="16"/>
        <v>2.7996195968723971E-2</v>
      </c>
      <c r="AK40" s="120">
        <f t="shared" si="17"/>
        <v>0</v>
      </c>
      <c r="AL40" s="121">
        <f t="shared" si="18"/>
        <v>0.18751277076573758</v>
      </c>
      <c r="AM40" s="121">
        <f t="shared" si="19"/>
        <v>0</v>
      </c>
      <c r="AN40" s="122">
        <f t="shared" si="20"/>
        <v>4.091590578494593E-2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178</v>
      </c>
      <c r="B41" s="171">
        <v>940528824.19000006</v>
      </c>
      <c r="C41" s="174">
        <v>1</v>
      </c>
      <c r="D41" s="171">
        <v>920458819.88</v>
      </c>
      <c r="E41" s="174">
        <v>1</v>
      </c>
      <c r="F41" s="119">
        <f t="shared" si="22"/>
        <v>-2.1339063507473791E-2</v>
      </c>
      <c r="G41" s="119">
        <f t="shared" si="23"/>
        <v>0</v>
      </c>
      <c r="H41" s="171">
        <v>921756722</v>
      </c>
      <c r="I41" s="174">
        <v>1</v>
      </c>
      <c r="J41" s="119">
        <f t="shared" si="24"/>
        <v>1.4100599526757883E-3</v>
      </c>
      <c r="K41" s="119">
        <f t="shared" si="25"/>
        <v>0</v>
      </c>
      <c r="L41" s="171">
        <v>922250882.73000002</v>
      </c>
      <c r="M41" s="174">
        <v>1</v>
      </c>
      <c r="N41" s="119">
        <f t="shared" si="26"/>
        <v>5.3610754139964828E-4</v>
      </c>
      <c r="O41" s="119">
        <f t="shared" si="27"/>
        <v>0</v>
      </c>
      <c r="P41" s="171">
        <v>922250882.73000002</v>
      </c>
      <c r="Q41" s="174">
        <v>1</v>
      </c>
      <c r="R41" s="119">
        <f t="shared" si="28"/>
        <v>0</v>
      </c>
      <c r="S41" s="119">
        <f t="shared" si="29"/>
        <v>0</v>
      </c>
      <c r="T41" s="171">
        <v>815182061.42999995</v>
      </c>
      <c r="U41" s="174">
        <v>1</v>
      </c>
      <c r="V41" s="119">
        <f t="shared" si="30"/>
        <v>-0.11609511392719994</v>
      </c>
      <c r="W41" s="119">
        <f t="shared" si="31"/>
        <v>0</v>
      </c>
      <c r="X41" s="171">
        <v>816402983.74000001</v>
      </c>
      <c r="Y41" s="174">
        <v>1</v>
      </c>
      <c r="Z41" s="119">
        <f t="shared" si="32"/>
        <v>1.4977296088413781E-3</v>
      </c>
      <c r="AA41" s="119">
        <f t="shared" si="33"/>
        <v>0</v>
      </c>
      <c r="AB41" s="171">
        <v>801486061.73000002</v>
      </c>
      <c r="AC41" s="174">
        <v>1</v>
      </c>
      <c r="AD41" s="119">
        <f t="shared" si="34"/>
        <v>-1.8271518241719933E-2</v>
      </c>
      <c r="AE41" s="119">
        <f t="shared" si="35"/>
        <v>0</v>
      </c>
      <c r="AF41" s="171">
        <v>803425653.58000004</v>
      </c>
      <c r="AG41" s="174">
        <v>1</v>
      </c>
      <c r="AH41" s="119">
        <f t="shared" si="36"/>
        <v>2.4199944860094427E-3</v>
      </c>
      <c r="AI41" s="119">
        <f t="shared" si="37"/>
        <v>0</v>
      </c>
      <c r="AJ41" s="120">
        <f t="shared" si="16"/>
        <v>-1.8730225510933427E-2</v>
      </c>
      <c r="AK41" s="120">
        <f t="shared" si="17"/>
        <v>0</v>
      </c>
      <c r="AL41" s="121">
        <f t="shared" si="18"/>
        <v>-0.12714655318882984</v>
      </c>
      <c r="AM41" s="121">
        <f t="shared" si="19"/>
        <v>0</v>
      </c>
      <c r="AN41" s="122">
        <f t="shared" si="20"/>
        <v>4.0481184260873007E-2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186</v>
      </c>
      <c r="B42" s="171">
        <v>442176141.31</v>
      </c>
      <c r="C42" s="174">
        <v>100</v>
      </c>
      <c r="D42" s="171">
        <v>469183061.54000002</v>
      </c>
      <c r="E42" s="174">
        <v>100</v>
      </c>
      <c r="F42" s="119">
        <f t="shared" si="22"/>
        <v>6.1077289584166097E-2</v>
      </c>
      <c r="G42" s="119">
        <f t="shared" si="23"/>
        <v>0</v>
      </c>
      <c r="H42" s="171">
        <v>416907912.85000002</v>
      </c>
      <c r="I42" s="174">
        <v>100</v>
      </c>
      <c r="J42" s="119">
        <f t="shared" si="24"/>
        <v>-0.11141738262761922</v>
      </c>
      <c r="K42" s="119">
        <f t="shared" si="25"/>
        <v>0</v>
      </c>
      <c r="L42" s="171">
        <v>416611741.66000003</v>
      </c>
      <c r="M42" s="174">
        <v>100</v>
      </c>
      <c r="N42" s="119">
        <f t="shared" si="26"/>
        <v>-7.1039954117291487E-4</v>
      </c>
      <c r="O42" s="119">
        <f t="shared" si="27"/>
        <v>0</v>
      </c>
      <c r="P42" s="171">
        <v>441795753.42000002</v>
      </c>
      <c r="Q42" s="174">
        <v>100</v>
      </c>
      <c r="R42" s="119">
        <f t="shared" si="28"/>
        <v>6.0449596690802951E-2</v>
      </c>
      <c r="S42" s="119">
        <f t="shared" si="29"/>
        <v>0</v>
      </c>
      <c r="T42" s="171">
        <v>434151477.44999999</v>
      </c>
      <c r="U42" s="174">
        <v>100</v>
      </c>
      <c r="V42" s="119">
        <f t="shared" si="30"/>
        <v>-1.7302737545177079E-2</v>
      </c>
      <c r="W42" s="119">
        <f t="shared" si="31"/>
        <v>0</v>
      </c>
      <c r="X42" s="171">
        <v>375160880.22000003</v>
      </c>
      <c r="Y42" s="174">
        <v>100</v>
      </c>
      <c r="Z42" s="119">
        <f t="shared" si="32"/>
        <v>-0.13587561091921826</v>
      </c>
      <c r="AA42" s="119">
        <f t="shared" si="33"/>
        <v>0</v>
      </c>
      <c r="AB42" s="171">
        <v>375783716.13999999</v>
      </c>
      <c r="AC42" s="174">
        <v>100</v>
      </c>
      <c r="AD42" s="119">
        <f t="shared" si="34"/>
        <v>1.6601835448160711E-3</v>
      </c>
      <c r="AE42" s="119">
        <f t="shared" si="35"/>
        <v>0</v>
      </c>
      <c r="AF42" s="171">
        <v>343775010.94</v>
      </c>
      <c r="AG42" s="174">
        <v>100</v>
      </c>
      <c r="AH42" s="119">
        <f t="shared" si="36"/>
        <v>-8.517853175967581E-2</v>
      </c>
      <c r="AI42" s="119">
        <f t="shared" si="37"/>
        <v>0</v>
      </c>
      <c r="AJ42" s="120">
        <f t="shared" si="16"/>
        <v>-2.8412199071634774E-2</v>
      </c>
      <c r="AK42" s="120">
        <f t="shared" si="17"/>
        <v>0</v>
      </c>
      <c r="AL42" s="121">
        <f t="shared" si="18"/>
        <v>-0.26729023462265039</v>
      </c>
      <c r="AM42" s="121">
        <f t="shared" si="19"/>
        <v>0</v>
      </c>
      <c r="AN42" s="122">
        <f t="shared" si="20"/>
        <v>7.4986291380302356E-2</v>
      </c>
      <c r="AO42" s="208">
        <f t="shared" si="21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800616221009.0636</v>
      </c>
      <c r="C43" s="180"/>
      <c r="D43" s="179">
        <f>SUM(D20:D42)</f>
        <v>806276691306.03967</v>
      </c>
      <c r="E43" s="180"/>
      <c r="F43" s="119">
        <f>((D43-B43)/B43)</f>
        <v>7.0701419087435564E-3</v>
      </c>
      <c r="G43" s="119"/>
      <c r="H43" s="179">
        <f>SUM(H20:H42)</f>
        <v>816265916001.81458</v>
      </c>
      <c r="I43" s="180"/>
      <c r="J43" s="119">
        <f>((H43-D43)/D43)</f>
        <v>1.2389325901997678E-2</v>
      </c>
      <c r="K43" s="119"/>
      <c r="L43" s="179">
        <f>SUM(L20:L42)</f>
        <v>822502277056.42151</v>
      </c>
      <c r="M43" s="180"/>
      <c r="N43" s="119">
        <f>((L43-H43)/H43)</f>
        <v>7.6401095921700473E-3</v>
      </c>
      <c r="O43" s="119"/>
      <c r="P43" s="179">
        <f>SUM(P20:P42)</f>
        <v>827883247749.83984</v>
      </c>
      <c r="Q43" s="180"/>
      <c r="R43" s="119">
        <f>((P43-L43)/L43)</f>
        <v>6.542195497228045E-3</v>
      </c>
      <c r="S43" s="119"/>
      <c r="T43" s="179">
        <f>SUM(T20:T42)</f>
        <v>831549455866.82104</v>
      </c>
      <c r="U43" s="180"/>
      <c r="V43" s="119">
        <f>((T43-P43)/P43)</f>
        <v>4.4284120097197732E-3</v>
      </c>
      <c r="W43" s="119"/>
      <c r="X43" s="179">
        <f>SUM(X20:X42)</f>
        <v>831832942623.02856</v>
      </c>
      <c r="Y43" s="180"/>
      <c r="Z43" s="119">
        <f>((X43-T43)/T43)</f>
        <v>3.4091388576763386E-4</v>
      </c>
      <c r="AA43" s="119"/>
      <c r="AB43" s="179">
        <f>SUM(AB20:AB42)</f>
        <v>830148358585.56982</v>
      </c>
      <c r="AC43" s="180"/>
      <c r="AD43" s="119">
        <f>((AB43-X43)/X43)</f>
        <v>-2.0251470591519513E-3</v>
      </c>
      <c r="AE43" s="119"/>
      <c r="AF43" s="179">
        <f>SUM(AF20:AF42)</f>
        <v>818236855523.28979</v>
      </c>
      <c r="AG43" s="180"/>
      <c r="AH43" s="119">
        <f>((AF43-AB43)/AB43)</f>
        <v>-1.4348643756370469E-2</v>
      </c>
      <c r="AI43" s="119"/>
      <c r="AJ43" s="120">
        <f t="shared" si="16"/>
        <v>2.7546634975130387E-3</v>
      </c>
      <c r="AK43" s="120"/>
      <c r="AL43" s="121">
        <f t="shared" si="18"/>
        <v>1.4833821126438076E-2</v>
      </c>
      <c r="AM43" s="121"/>
      <c r="AN43" s="122">
        <f t="shared" si="20"/>
        <v>8.2259205738195711E-3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21590662528.830002</v>
      </c>
      <c r="C45" s="182">
        <v>211.63</v>
      </c>
      <c r="D45" s="170">
        <v>22823863009.150002</v>
      </c>
      <c r="E45" s="182">
        <v>211.9</v>
      </c>
      <c r="F45" s="119">
        <f t="shared" ref="F45:F53" si="38">((D45-B45)/B45)</f>
        <v>5.7117306088838526E-2</v>
      </c>
      <c r="G45" s="119">
        <f t="shared" ref="G45:G53" si="39">((E45-C45)/C45)</f>
        <v>1.2758115579077174E-3</v>
      </c>
      <c r="H45" s="170">
        <v>25613522911.029999</v>
      </c>
      <c r="I45" s="182">
        <v>212.18</v>
      </c>
      <c r="J45" s="119">
        <f t="shared" ref="J45:J53" si="40">((H45-D45)/D45)</f>
        <v>0.12222558033938571</v>
      </c>
      <c r="K45" s="119">
        <f t="shared" ref="K45:K53" si="41">((I45-E45)/E45)</f>
        <v>1.3213780084945783E-3</v>
      </c>
      <c r="L45" s="170">
        <v>26602342027.02</v>
      </c>
      <c r="M45" s="182">
        <v>212.44</v>
      </c>
      <c r="N45" s="119">
        <f t="shared" ref="N45:N53" si="42">((L45-H45)/H45)</f>
        <v>3.8605353875947483E-2</v>
      </c>
      <c r="O45" s="119">
        <f t="shared" ref="O45:O53" si="43">((M45-I45)/I45)</f>
        <v>1.2253746818738378E-3</v>
      </c>
      <c r="P45" s="170">
        <v>27332360721.209999</v>
      </c>
      <c r="Q45" s="182">
        <v>212.7</v>
      </c>
      <c r="R45" s="119">
        <f t="shared" ref="R45:R53" si="44">((P45-L45)/L45)</f>
        <v>2.7441895658980649E-2</v>
      </c>
      <c r="S45" s="119">
        <f t="shared" ref="S45:S53" si="45">((Q45-M45)/M45)</f>
        <v>1.2238749764639E-3</v>
      </c>
      <c r="T45" s="170">
        <v>28274334216.740002</v>
      </c>
      <c r="U45" s="182">
        <v>212.95</v>
      </c>
      <c r="V45" s="119">
        <f t="shared" ref="V45:V53" si="46">((T45-P45)/P45)</f>
        <v>3.4463671291994478E-2</v>
      </c>
      <c r="W45" s="119">
        <f t="shared" ref="W45:W53" si="47">((U45-Q45)/Q45)</f>
        <v>1.1753643629525154E-3</v>
      </c>
      <c r="X45" s="170">
        <v>31378690639.389999</v>
      </c>
      <c r="Y45" s="182">
        <v>213.23</v>
      </c>
      <c r="Z45" s="119">
        <f t="shared" ref="Z45:Z53" si="48">((X45-T45)/T45)</f>
        <v>0.10979414754219194</v>
      </c>
      <c r="AA45" s="119">
        <f t="shared" ref="AA45:AA53" si="49">((Y45-U45)/U45)</f>
        <v>1.314862643813107E-3</v>
      </c>
      <c r="AB45" s="170">
        <v>36389895962.720001</v>
      </c>
      <c r="AC45" s="182">
        <v>213.5</v>
      </c>
      <c r="AD45" s="119">
        <f t="shared" ref="AD45:AD53" si="50">((AB45-X45)/X45)</f>
        <v>0.15970090597213712</v>
      </c>
      <c r="AE45" s="119">
        <f t="shared" ref="AE45:AE53" si="51">((AC45-Y45)/Y45)</f>
        <v>1.2662383341931727E-3</v>
      </c>
      <c r="AF45" s="170">
        <v>37279860386.230003</v>
      </c>
      <c r="AG45" s="182">
        <v>213.76</v>
      </c>
      <c r="AH45" s="119">
        <f t="shared" ref="AH45:AH53" si="52">((AF45-AB45)/AB45)</f>
        <v>2.4456360755241928E-2</v>
      </c>
      <c r="AI45" s="119">
        <f t="shared" ref="AI45:AI53" si="53">((AG45-AC45)/AC45)</f>
        <v>1.2177985948477327E-3</v>
      </c>
      <c r="AJ45" s="120">
        <f t="shared" si="16"/>
        <v>7.1725652690589739E-2</v>
      </c>
      <c r="AK45" s="120">
        <f t="shared" si="17"/>
        <v>1.2525878950683201E-3</v>
      </c>
      <c r="AL45" s="121">
        <f t="shared" si="18"/>
        <v>0.63337207077016922</v>
      </c>
      <c r="AM45" s="121">
        <f t="shared" si="19"/>
        <v>8.7777253421424499E-3</v>
      </c>
      <c r="AN45" s="122">
        <f t="shared" si="20"/>
        <v>5.1593671430035952E-2</v>
      </c>
      <c r="AO45" s="208">
        <f t="shared" si="21"/>
        <v>5.0814307644647826E-5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7838887374.9200001</v>
      </c>
      <c r="C46" s="182">
        <v>1.7133</v>
      </c>
      <c r="D46" s="173">
        <v>8373940911.0799999</v>
      </c>
      <c r="E46" s="182">
        <v>1.7481</v>
      </c>
      <c r="F46" s="119">
        <f t="shared" si="38"/>
        <v>6.82563112045554E-2</v>
      </c>
      <c r="G46" s="119">
        <f t="shared" si="39"/>
        <v>2.0311679215548908E-2</v>
      </c>
      <c r="H46" s="173">
        <v>9727711177.1399994</v>
      </c>
      <c r="I46" s="182">
        <v>1.7511000000000001</v>
      </c>
      <c r="J46" s="119">
        <f t="shared" si="40"/>
        <v>0.16166465472293398</v>
      </c>
      <c r="K46" s="119">
        <f t="shared" si="41"/>
        <v>1.7161489617299431E-3</v>
      </c>
      <c r="L46" s="173">
        <v>11935669896.27</v>
      </c>
      <c r="M46" s="182">
        <v>1.7538</v>
      </c>
      <c r="N46" s="119">
        <f t="shared" si="42"/>
        <v>0.22697617958874813</v>
      </c>
      <c r="O46" s="119">
        <f t="shared" si="43"/>
        <v>1.5418879561418105E-3</v>
      </c>
      <c r="P46" s="173">
        <v>12050932330.790001</v>
      </c>
      <c r="Q46" s="182">
        <v>1.7568999999999999</v>
      </c>
      <c r="R46" s="119">
        <f t="shared" si="44"/>
        <v>9.6569723795746857E-3</v>
      </c>
      <c r="S46" s="119">
        <f t="shared" si="45"/>
        <v>1.7675903751852439E-3</v>
      </c>
      <c r="T46" s="173">
        <v>23859081375.450001</v>
      </c>
      <c r="U46" s="182">
        <v>1.7568999999999999</v>
      </c>
      <c r="V46" s="119">
        <f t="shared" si="46"/>
        <v>0.97985356821648628</v>
      </c>
      <c r="W46" s="119">
        <f t="shared" si="47"/>
        <v>0</v>
      </c>
      <c r="X46" s="174">
        <v>25427188715.880001</v>
      </c>
      <c r="Y46" s="182">
        <v>1.7628999999999999</v>
      </c>
      <c r="Z46" s="119">
        <f t="shared" si="48"/>
        <v>6.5723709800642932E-2</v>
      </c>
      <c r="AA46" s="119">
        <f t="shared" si="49"/>
        <v>3.4151061528829218E-3</v>
      </c>
      <c r="AB46" s="170">
        <v>26419191739.450001</v>
      </c>
      <c r="AC46" s="182">
        <v>1.7659</v>
      </c>
      <c r="AD46" s="119">
        <f t="shared" si="50"/>
        <v>3.9013476269614725E-2</v>
      </c>
      <c r="AE46" s="119">
        <f t="shared" si="51"/>
        <v>1.7017414487492846E-3</v>
      </c>
      <c r="AF46" s="170">
        <v>27281191016.240002</v>
      </c>
      <c r="AG46" s="182">
        <v>1.7688999999999999</v>
      </c>
      <c r="AH46" s="119">
        <f t="shared" si="52"/>
        <v>3.2627768680100665E-2</v>
      </c>
      <c r="AI46" s="119">
        <f t="shared" si="53"/>
        <v>1.6988504445324716E-3</v>
      </c>
      <c r="AJ46" s="120">
        <f t="shared" si="16"/>
        <v>0.19797158010783211</v>
      </c>
      <c r="AK46" s="120">
        <f t="shared" si="17"/>
        <v>4.0191255693463228E-3</v>
      </c>
      <c r="AL46" s="121">
        <f t="shared" si="18"/>
        <v>2.2578676283878276</v>
      </c>
      <c r="AM46" s="121">
        <f t="shared" si="19"/>
        <v>1.1898632801327115E-2</v>
      </c>
      <c r="AN46" s="122">
        <f t="shared" si="20"/>
        <v>0.3242316410432669</v>
      </c>
      <c r="AO46" s="208">
        <f t="shared" si="21"/>
        <v>6.6464735881658328E-3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1426525259.99</v>
      </c>
      <c r="C47" s="174">
        <v>320.83999999999997</v>
      </c>
      <c r="D47" s="170">
        <v>1533061932.02</v>
      </c>
      <c r="E47" s="174">
        <v>318.70999999999998</v>
      </c>
      <c r="F47" s="119">
        <f t="shared" si="38"/>
        <v>7.4682639710667867E-2</v>
      </c>
      <c r="G47" s="119">
        <f t="shared" si="39"/>
        <v>-6.6388230893903366E-3</v>
      </c>
      <c r="H47" s="170">
        <v>1603646865.75</v>
      </c>
      <c r="I47" s="174">
        <v>323.45</v>
      </c>
      <c r="J47" s="119">
        <f t="shared" si="40"/>
        <v>4.6041801870975674E-2</v>
      </c>
      <c r="K47" s="119">
        <f t="shared" si="41"/>
        <v>1.4872454582535877E-2</v>
      </c>
      <c r="L47" s="170">
        <v>1600631775.3099999</v>
      </c>
      <c r="M47" s="174">
        <v>317.52</v>
      </c>
      <c r="N47" s="119">
        <f t="shared" si="42"/>
        <v>-1.880146124683097E-3</v>
      </c>
      <c r="O47" s="119">
        <f t="shared" si="43"/>
        <v>-1.8333590972329592E-2</v>
      </c>
      <c r="P47" s="173">
        <v>1651758031.24</v>
      </c>
      <c r="Q47" s="174">
        <v>319.67</v>
      </c>
      <c r="R47" s="119">
        <f t="shared" si="44"/>
        <v>3.1941297629242846E-2</v>
      </c>
      <c r="S47" s="119">
        <f t="shared" si="45"/>
        <v>6.7712270093223548E-3</v>
      </c>
      <c r="T47" s="170">
        <v>1754483831.53</v>
      </c>
      <c r="U47" s="174">
        <v>323.87</v>
      </c>
      <c r="V47" s="119">
        <f t="shared" si="46"/>
        <v>6.2191797071440381E-2</v>
      </c>
      <c r="W47" s="119">
        <f t="shared" si="47"/>
        <v>1.3138549128789027E-2</v>
      </c>
      <c r="X47" s="170">
        <v>1700486862.3023944</v>
      </c>
      <c r="Y47" s="174">
        <v>323.87</v>
      </c>
      <c r="Z47" s="119">
        <f t="shared" si="48"/>
        <v>-3.0776555621215073E-2</v>
      </c>
      <c r="AA47" s="119">
        <f t="shared" si="49"/>
        <v>0</v>
      </c>
      <c r="AB47" s="170">
        <v>1754569155.0799999</v>
      </c>
      <c r="AC47" s="174">
        <v>315.18</v>
      </c>
      <c r="AD47" s="119">
        <f t="shared" si="50"/>
        <v>3.1804005062632576E-2</v>
      </c>
      <c r="AE47" s="119">
        <f t="shared" si="51"/>
        <v>-2.6831753481335097E-2</v>
      </c>
      <c r="AF47" s="170">
        <v>1839992586.49</v>
      </c>
      <c r="AG47" s="174">
        <v>303.70999999999998</v>
      </c>
      <c r="AH47" s="119">
        <f t="shared" si="52"/>
        <v>4.8686272161273227E-2</v>
      </c>
      <c r="AI47" s="119">
        <f t="shared" si="53"/>
        <v>-3.6391903039533054E-2</v>
      </c>
      <c r="AJ47" s="120">
        <f t="shared" si="16"/>
        <v>3.2836388970041805E-2</v>
      </c>
      <c r="AK47" s="120">
        <f t="shared" si="17"/>
        <v>-6.6767299827426027E-3</v>
      </c>
      <c r="AL47" s="121">
        <f t="shared" si="18"/>
        <v>0.20020760287588688</v>
      </c>
      <c r="AM47" s="121">
        <f t="shared" si="19"/>
        <v>-4.7064729691569142E-2</v>
      </c>
      <c r="AN47" s="122">
        <f t="shared" si="20"/>
        <v>3.4417939563342055E-2</v>
      </c>
      <c r="AO47" s="208">
        <f t="shared" si="21"/>
        <v>1.892669784535727E-2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9844546566</v>
      </c>
      <c r="C48" s="174">
        <v>1303.44</v>
      </c>
      <c r="D48" s="170">
        <v>9964904149.1000004</v>
      </c>
      <c r="E48" s="174">
        <v>1312.16</v>
      </c>
      <c r="F48" s="119">
        <f t="shared" si="38"/>
        <v>1.2225812767819902E-2</v>
      </c>
      <c r="G48" s="119">
        <f t="shared" si="39"/>
        <v>6.6899895660713395E-3</v>
      </c>
      <c r="H48" s="170">
        <v>10057974698.469999</v>
      </c>
      <c r="I48" s="174">
        <v>1320.28</v>
      </c>
      <c r="J48" s="119">
        <f t="shared" si="40"/>
        <v>9.3398338787237384E-3</v>
      </c>
      <c r="K48" s="119">
        <f t="shared" si="41"/>
        <v>6.1882697232044041E-3</v>
      </c>
      <c r="L48" s="170">
        <v>10182337566.049999</v>
      </c>
      <c r="M48" s="174">
        <v>1321.21</v>
      </c>
      <c r="N48" s="119">
        <f t="shared" si="42"/>
        <v>1.2364603342949131E-2</v>
      </c>
      <c r="O48" s="119">
        <f t="shared" si="43"/>
        <v>7.0439603720427767E-4</v>
      </c>
      <c r="P48" s="170">
        <v>10279752715.1</v>
      </c>
      <c r="Q48" s="174">
        <v>1323.55</v>
      </c>
      <c r="R48" s="119">
        <f t="shared" si="44"/>
        <v>9.5670712562902268E-3</v>
      </c>
      <c r="S48" s="119">
        <f t="shared" si="45"/>
        <v>1.7711037609463433E-3</v>
      </c>
      <c r="T48" s="170">
        <v>10389977720.67</v>
      </c>
      <c r="U48" s="174">
        <v>1333.75</v>
      </c>
      <c r="V48" s="119">
        <f t="shared" si="46"/>
        <v>1.0722534736471764E-2</v>
      </c>
      <c r="W48" s="119">
        <f t="shared" si="47"/>
        <v>7.7065467870500136E-3</v>
      </c>
      <c r="X48" s="170">
        <v>10560539517.09</v>
      </c>
      <c r="Y48" s="174">
        <v>1353.52</v>
      </c>
      <c r="Z48" s="119">
        <f t="shared" si="48"/>
        <v>1.6415992507922469E-2</v>
      </c>
      <c r="AA48" s="119">
        <f t="shared" si="49"/>
        <v>1.4822867853795675E-2</v>
      </c>
      <c r="AB48" s="170">
        <v>10388484142.110001</v>
      </c>
      <c r="AC48" s="174">
        <v>1326.33</v>
      </c>
      <c r="AD48" s="119">
        <f t="shared" si="50"/>
        <v>-1.6292290247251505E-2</v>
      </c>
      <c r="AE48" s="119">
        <f t="shared" si="51"/>
        <v>-2.0088362196347343E-2</v>
      </c>
      <c r="AF48" s="170">
        <v>8086030976.4499998</v>
      </c>
      <c r="AG48" s="174">
        <v>1299.27</v>
      </c>
      <c r="AH48" s="119">
        <f t="shared" si="52"/>
        <v>-0.22163514273723003</v>
      </c>
      <c r="AI48" s="119">
        <f t="shared" si="53"/>
        <v>-2.040216235778422E-2</v>
      </c>
      <c r="AJ48" s="120">
        <f t="shared" si="16"/>
        <v>-2.0911448061788039E-2</v>
      </c>
      <c r="AK48" s="120">
        <f t="shared" si="17"/>
        <v>-3.2591885323243882E-4</v>
      </c>
      <c r="AL48" s="121">
        <f t="shared" si="18"/>
        <v>-0.18854904618622895</v>
      </c>
      <c r="AM48" s="121">
        <f t="shared" si="19"/>
        <v>-9.823497134495868E-3</v>
      </c>
      <c r="AN48" s="122">
        <f t="shared" si="20"/>
        <v>8.1726756207576495E-2</v>
      </c>
      <c r="AO48" s="208">
        <f t="shared" si="21"/>
        <v>1.3009516513891475E-2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2996492138.6599998</v>
      </c>
      <c r="C49" s="174">
        <v>43663.23</v>
      </c>
      <c r="D49" s="170">
        <v>2996492138.6599998</v>
      </c>
      <c r="E49" s="174">
        <v>43663.23</v>
      </c>
      <c r="F49" s="119">
        <f t="shared" si="38"/>
        <v>0</v>
      </c>
      <c r="G49" s="119">
        <f t="shared" si="39"/>
        <v>0</v>
      </c>
      <c r="H49" s="170">
        <v>3267100600.9200001</v>
      </c>
      <c r="I49" s="174">
        <v>43966.239999999998</v>
      </c>
      <c r="J49" s="119">
        <f t="shared" si="40"/>
        <v>9.0308417221816414E-2</v>
      </c>
      <c r="K49" s="119">
        <f t="shared" si="41"/>
        <v>6.9397064761355202E-3</v>
      </c>
      <c r="L49" s="170">
        <v>3460046931.4099998</v>
      </c>
      <c r="M49" s="174">
        <v>44154.36</v>
      </c>
      <c r="N49" s="119">
        <f t="shared" si="42"/>
        <v>5.9057358207967946E-2</v>
      </c>
      <c r="O49" s="119">
        <f t="shared" si="43"/>
        <v>4.2787375040486209E-3</v>
      </c>
      <c r="P49" s="170">
        <v>3507525667.27</v>
      </c>
      <c r="Q49" s="174">
        <v>44234.45</v>
      </c>
      <c r="R49" s="119">
        <f t="shared" si="44"/>
        <v>1.3721991869240955E-2</v>
      </c>
      <c r="S49" s="119">
        <f t="shared" si="45"/>
        <v>1.8138639083432873E-3</v>
      </c>
      <c r="T49" s="170">
        <v>3568047699.8899999</v>
      </c>
      <c r="U49" s="174">
        <v>44239.38</v>
      </c>
      <c r="V49" s="119">
        <f t="shared" si="46"/>
        <v>1.7254907978223231E-2</v>
      </c>
      <c r="W49" s="119">
        <f t="shared" si="47"/>
        <v>1.114515948542435E-4</v>
      </c>
      <c r="X49" s="170">
        <v>3992996382.9200001</v>
      </c>
      <c r="Y49" s="174">
        <v>44019.93</v>
      </c>
      <c r="Z49" s="119">
        <f t="shared" si="48"/>
        <v>0.11909837501418521</v>
      </c>
      <c r="AA49" s="119">
        <f t="shared" si="49"/>
        <v>-4.9605125569118988E-3</v>
      </c>
      <c r="AB49" s="170">
        <v>4095309834.8400002</v>
      </c>
      <c r="AC49" s="174">
        <v>44236.23</v>
      </c>
      <c r="AD49" s="119">
        <f t="shared" si="50"/>
        <v>2.5623226797210432E-2</v>
      </c>
      <c r="AE49" s="119">
        <f t="shared" si="51"/>
        <v>4.9136834156711046E-3</v>
      </c>
      <c r="AF49" s="170">
        <v>4095309834.8400002</v>
      </c>
      <c r="AG49" s="174">
        <v>44236.23</v>
      </c>
      <c r="AH49" s="119">
        <f t="shared" si="52"/>
        <v>0</v>
      </c>
      <c r="AI49" s="119">
        <f t="shared" si="53"/>
        <v>0</v>
      </c>
      <c r="AJ49" s="120">
        <f t="shared" si="16"/>
        <v>4.063303463608052E-2</v>
      </c>
      <c r="AK49" s="120">
        <f t="shared" si="17"/>
        <v>1.6371162927676097E-3</v>
      </c>
      <c r="AL49" s="121">
        <f t="shared" si="18"/>
        <v>0.36670134454995773</v>
      </c>
      <c r="AM49" s="121">
        <f t="shared" si="19"/>
        <v>1.3123170228130168E-2</v>
      </c>
      <c r="AN49" s="122">
        <f t="shared" si="20"/>
        <v>4.4339649045643435E-2</v>
      </c>
      <c r="AO49" s="208">
        <f t="shared" si="21"/>
        <v>3.7240418869022253E-3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486311634.33999997</v>
      </c>
      <c r="C50" s="174">
        <v>43420.85</v>
      </c>
      <c r="D50" s="170">
        <v>486311634.33999997</v>
      </c>
      <c r="E50" s="174">
        <v>43420.85</v>
      </c>
      <c r="F50" s="119">
        <f t="shared" si="38"/>
        <v>0</v>
      </c>
      <c r="G50" s="119">
        <f t="shared" si="39"/>
        <v>0</v>
      </c>
      <c r="H50" s="170">
        <v>489267307.64999998</v>
      </c>
      <c r="I50" s="174">
        <v>43704.04</v>
      </c>
      <c r="J50" s="119">
        <f t="shared" si="40"/>
        <v>6.0777351420171297E-3</v>
      </c>
      <c r="K50" s="119">
        <f t="shared" si="41"/>
        <v>6.5219819510673408E-3</v>
      </c>
      <c r="L50" s="170">
        <v>491676968.31</v>
      </c>
      <c r="M50" s="174">
        <v>43913.87</v>
      </c>
      <c r="N50" s="119">
        <f t="shared" si="42"/>
        <v>4.9250391806758319E-3</v>
      </c>
      <c r="O50" s="119">
        <f t="shared" si="43"/>
        <v>4.8011579707505697E-3</v>
      </c>
      <c r="P50" s="170">
        <v>492511893.68000001</v>
      </c>
      <c r="Q50" s="174">
        <v>43993.7</v>
      </c>
      <c r="R50" s="119">
        <f t="shared" si="44"/>
        <v>1.6981177151124726E-3</v>
      </c>
      <c r="S50" s="119">
        <f t="shared" si="45"/>
        <v>1.8178766754101715E-3</v>
      </c>
      <c r="T50" s="170">
        <v>492307895.25999999</v>
      </c>
      <c r="U50" s="174">
        <v>43995.32</v>
      </c>
      <c r="V50" s="119">
        <f t="shared" si="46"/>
        <v>-4.1419998708205956E-4</v>
      </c>
      <c r="W50" s="119">
        <f t="shared" si="47"/>
        <v>3.6823454267375089E-5</v>
      </c>
      <c r="X50" s="170">
        <v>489958925.56</v>
      </c>
      <c r="Y50" s="174">
        <v>43745.99</v>
      </c>
      <c r="Z50" s="119">
        <f t="shared" si="48"/>
        <v>-4.7713427361538432E-3</v>
      </c>
      <c r="AA50" s="119">
        <f t="shared" si="49"/>
        <v>-5.6671936924200519E-3</v>
      </c>
      <c r="AB50" s="170">
        <v>491942140.70999998</v>
      </c>
      <c r="AC50" s="174">
        <v>43957.53</v>
      </c>
      <c r="AD50" s="119">
        <f t="shared" si="50"/>
        <v>4.0477171586031516E-3</v>
      </c>
      <c r="AE50" s="119">
        <f t="shared" si="51"/>
        <v>4.835643221241556E-3</v>
      </c>
      <c r="AF50" s="170">
        <v>491942140.70999998</v>
      </c>
      <c r="AG50" s="174">
        <v>43957.53</v>
      </c>
      <c r="AH50" s="119">
        <f t="shared" si="52"/>
        <v>0</v>
      </c>
      <c r="AI50" s="119">
        <f t="shared" si="53"/>
        <v>0</v>
      </c>
      <c r="AJ50" s="120">
        <f t="shared" si="16"/>
        <v>1.4453833091465855E-3</v>
      </c>
      <c r="AK50" s="120">
        <f t="shared" si="17"/>
        <v>1.5432861975396201E-3</v>
      </c>
      <c r="AL50" s="121">
        <f t="shared" si="18"/>
        <v>1.1577979987341804E-2</v>
      </c>
      <c r="AM50" s="121">
        <f t="shared" si="19"/>
        <v>1.2359960710119685E-2</v>
      </c>
      <c r="AN50" s="122">
        <f t="shared" si="20"/>
        <v>3.5190644700464229E-3</v>
      </c>
      <c r="AO50" s="208">
        <f t="shared" si="21"/>
        <v>3.8792501008451372E-3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16182637068.620001</v>
      </c>
      <c r="C51" s="174">
        <v>40566.57</v>
      </c>
      <c r="D51" s="170">
        <v>16489317809.629999</v>
      </c>
      <c r="E51" s="174">
        <v>40714.410000000003</v>
      </c>
      <c r="F51" s="119">
        <f t="shared" si="38"/>
        <v>1.8951221590743552E-2</v>
      </c>
      <c r="G51" s="119">
        <f t="shared" si="39"/>
        <v>3.6443800893199447E-3</v>
      </c>
      <c r="H51" s="170">
        <v>16963310002.92</v>
      </c>
      <c r="I51" s="174">
        <v>40897.449999999997</v>
      </c>
      <c r="J51" s="119">
        <f t="shared" si="40"/>
        <v>2.8745409528900139E-2</v>
      </c>
      <c r="K51" s="119">
        <f t="shared" si="41"/>
        <v>4.4957055745126501E-3</v>
      </c>
      <c r="L51" s="170">
        <v>17838154237.43</v>
      </c>
      <c r="M51" s="174">
        <v>41080.130469999996</v>
      </c>
      <c r="N51" s="119">
        <f t="shared" si="42"/>
        <v>5.1572731640193326E-2</v>
      </c>
      <c r="O51" s="119">
        <f t="shared" si="43"/>
        <v>4.4667936509488818E-3</v>
      </c>
      <c r="P51" s="170">
        <v>18568666834.82</v>
      </c>
      <c r="Q51" s="174">
        <v>41151.79</v>
      </c>
      <c r="R51" s="119">
        <f t="shared" si="44"/>
        <v>4.0952252551845113E-2</v>
      </c>
      <c r="S51" s="119">
        <f t="shared" si="45"/>
        <v>1.7443841872005733E-3</v>
      </c>
      <c r="T51" s="170">
        <v>19039324644.16</v>
      </c>
      <c r="U51" s="174">
        <v>41147.870000000003</v>
      </c>
      <c r="V51" s="119">
        <f t="shared" si="46"/>
        <v>2.5346882117429224E-2</v>
      </c>
      <c r="W51" s="119">
        <f t="shared" si="47"/>
        <v>-9.5257095742329889E-5</v>
      </c>
      <c r="X51" s="170">
        <v>19693085212.459999</v>
      </c>
      <c r="Y51" s="174">
        <v>41342.83</v>
      </c>
      <c r="Z51" s="119">
        <f t="shared" si="48"/>
        <v>3.4337382261115525E-2</v>
      </c>
      <c r="AA51" s="119">
        <f t="shared" si="49"/>
        <v>4.7380338277533953E-3</v>
      </c>
      <c r="AB51" s="170">
        <v>21572821287.959999</v>
      </c>
      <c r="AC51" s="174">
        <v>41504.280839999999</v>
      </c>
      <c r="AD51" s="119">
        <f t="shared" si="50"/>
        <v>9.5451578826799235E-2</v>
      </c>
      <c r="AE51" s="119">
        <f t="shared" si="51"/>
        <v>3.9051714650399521E-3</v>
      </c>
      <c r="AF51" s="170">
        <v>22064272837.900002</v>
      </c>
      <c r="AG51" s="174">
        <v>41795.109900000003</v>
      </c>
      <c r="AH51" s="119">
        <f t="shared" si="52"/>
        <v>2.2781051369219211E-2</v>
      </c>
      <c r="AI51" s="119">
        <f t="shared" si="53"/>
        <v>7.0072063438746642E-3</v>
      </c>
      <c r="AJ51" s="120">
        <f t="shared" si="16"/>
        <v>3.9767313735780664E-2</v>
      </c>
      <c r="AK51" s="120">
        <f t="shared" si="17"/>
        <v>3.7383022553634663E-3</v>
      </c>
      <c r="AL51" s="121">
        <f t="shared" si="18"/>
        <v>0.33809494683971392</v>
      </c>
      <c r="AM51" s="121">
        <f t="shared" si="19"/>
        <v>2.6543425288491213E-2</v>
      </c>
      <c r="AN51" s="122">
        <f t="shared" si="20"/>
        <v>2.4848879044057984E-2</v>
      </c>
      <c r="AO51" s="208">
        <f t="shared" si="21"/>
        <v>2.1212567004836734E-3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2251585195.1599998</v>
      </c>
      <c r="C52" s="174">
        <v>306.39999999999998</v>
      </c>
      <c r="D52" s="170">
        <v>2252558785.1700001</v>
      </c>
      <c r="E52" s="174">
        <v>306.45</v>
      </c>
      <c r="F52" s="119">
        <f t="shared" si="38"/>
        <v>4.3240203039754161E-4</v>
      </c>
      <c r="G52" s="119">
        <f t="shared" si="39"/>
        <v>1.6318537859011544E-4</v>
      </c>
      <c r="H52" s="170">
        <v>2254322791.2800002</v>
      </c>
      <c r="I52" s="174">
        <v>306.5</v>
      </c>
      <c r="J52" s="119">
        <f t="shared" si="40"/>
        <v>7.8311213079706793E-4</v>
      </c>
      <c r="K52" s="119">
        <f t="shared" si="41"/>
        <v>1.6315875346716062E-4</v>
      </c>
      <c r="L52" s="170">
        <v>2258473371.3000002</v>
      </c>
      <c r="M52" s="174">
        <v>306.45</v>
      </c>
      <c r="N52" s="119">
        <f t="shared" si="42"/>
        <v>1.8411649103912441E-3</v>
      </c>
      <c r="O52" s="119">
        <f t="shared" si="43"/>
        <v>-1.6313213703103219E-4</v>
      </c>
      <c r="P52" s="170">
        <v>2252635149.4400001</v>
      </c>
      <c r="Q52" s="174">
        <v>306.45</v>
      </c>
      <c r="R52" s="119">
        <f t="shared" si="44"/>
        <v>-2.5850301952595497E-3</v>
      </c>
      <c r="S52" s="119">
        <f t="shared" si="45"/>
        <v>0</v>
      </c>
      <c r="T52" s="174">
        <v>2261037326.6300001</v>
      </c>
      <c r="U52" s="174">
        <v>306.5</v>
      </c>
      <c r="V52" s="119">
        <f t="shared" si="46"/>
        <v>3.7299325601346579E-3</v>
      </c>
      <c r="W52" s="119">
        <f t="shared" si="47"/>
        <v>1.6315875346716062E-4</v>
      </c>
      <c r="X52" s="174">
        <v>2270257958.1399999</v>
      </c>
      <c r="Y52" s="174">
        <v>306.45</v>
      </c>
      <c r="Z52" s="119">
        <f t="shared" si="48"/>
        <v>4.07805364440524E-3</v>
      </c>
      <c r="AA52" s="119">
        <f t="shared" si="49"/>
        <v>-1.6313213703103219E-4</v>
      </c>
      <c r="AB52" s="174">
        <v>2357702354.0500002</v>
      </c>
      <c r="AC52" s="174">
        <v>306.5</v>
      </c>
      <c r="AD52" s="119">
        <f t="shared" si="50"/>
        <v>3.8517383276410869E-2</v>
      </c>
      <c r="AE52" s="119">
        <f t="shared" si="51"/>
        <v>1.6315875346716062E-4</v>
      </c>
      <c r="AF52" s="174">
        <v>2364290970</v>
      </c>
      <c r="AG52" s="174">
        <v>306.45</v>
      </c>
      <c r="AH52" s="119">
        <f t="shared" si="52"/>
        <v>2.7945070923316743E-3</v>
      </c>
      <c r="AI52" s="119">
        <f t="shared" si="53"/>
        <v>-1.6313213703103219E-4</v>
      </c>
      <c r="AJ52" s="120">
        <f t="shared" si="16"/>
        <v>6.1989406812010929E-3</v>
      </c>
      <c r="AK52" s="120">
        <f t="shared" si="17"/>
        <v>2.0408153487312597E-5</v>
      </c>
      <c r="AL52" s="121">
        <f t="shared" si="18"/>
        <v>4.9602339155631635E-2</v>
      </c>
      <c r="AM52" s="121">
        <f t="shared" si="19"/>
        <v>0</v>
      </c>
      <c r="AN52" s="122">
        <f t="shared" si="20"/>
        <v>1.3230908529928708E-2</v>
      </c>
      <c r="AO52" s="208">
        <f t="shared" si="21"/>
        <v>1.6168582624129563E-4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488328170.39999998</v>
      </c>
      <c r="C53" s="174">
        <v>39478.32</v>
      </c>
      <c r="D53" s="170">
        <v>490746862.80000001</v>
      </c>
      <c r="E53" s="174">
        <v>39678.97</v>
      </c>
      <c r="F53" s="119">
        <f t="shared" si="38"/>
        <v>4.9530060860892653E-3</v>
      </c>
      <c r="G53" s="119">
        <f t="shared" si="39"/>
        <v>5.0825364402538268E-3</v>
      </c>
      <c r="H53" s="170">
        <v>490746862.80000001</v>
      </c>
      <c r="I53" s="174">
        <v>39678.97</v>
      </c>
      <c r="J53" s="119">
        <f t="shared" si="40"/>
        <v>0</v>
      </c>
      <c r="K53" s="119">
        <f t="shared" si="41"/>
        <v>0</v>
      </c>
      <c r="L53" s="170">
        <v>505146862.80000001</v>
      </c>
      <c r="M53" s="174">
        <v>39678.97</v>
      </c>
      <c r="N53" s="119">
        <f t="shared" si="42"/>
        <v>2.9343030168016798E-2</v>
      </c>
      <c r="O53" s="119">
        <f t="shared" si="43"/>
        <v>0</v>
      </c>
      <c r="P53" s="170">
        <v>494139747</v>
      </c>
      <c r="Q53" s="174">
        <v>38749</v>
      </c>
      <c r="R53" s="119">
        <f t="shared" si="44"/>
        <v>-2.1789932018954253E-2</v>
      </c>
      <c r="S53" s="119">
        <f t="shared" si="45"/>
        <v>-2.3437352330466267E-2</v>
      </c>
      <c r="T53" s="174">
        <v>498546331.19999999</v>
      </c>
      <c r="U53" s="174">
        <v>37983.1</v>
      </c>
      <c r="V53" s="119">
        <f t="shared" si="46"/>
        <v>8.9176882182683201E-3</v>
      </c>
      <c r="W53" s="119">
        <f t="shared" si="47"/>
        <v>-1.9765671372164482E-2</v>
      </c>
      <c r="X53" s="368">
        <v>483337724</v>
      </c>
      <c r="Y53" s="174">
        <v>36807.25</v>
      </c>
      <c r="Z53" s="119">
        <f t="shared" si="48"/>
        <v>-3.0505905365691696E-2</v>
      </c>
      <c r="AA53" s="119">
        <f t="shared" si="49"/>
        <v>-3.095718885504339E-2</v>
      </c>
      <c r="AB53" s="368">
        <v>483483956.39999998</v>
      </c>
      <c r="AC53" s="174">
        <v>36820.79</v>
      </c>
      <c r="AD53" s="119">
        <f t="shared" si="50"/>
        <v>3.0254704472431406E-4</v>
      </c>
      <c r="AE53" s="119">
        <f t="shared" si="51"/>
        <v>3.6786230973519815E-4</v>
      </c>
      <c r="AF53" s="368">
        <v>484248092.39999998</v>
      </c>
      <c r="AG53" s="174">
        <v>36893.370000000003</v>
      </c>
      <c r="AH53" s="119">
        <f t="shared" si="52"/>
        <v>1.5804785037537184E-3</v>
      </c>
      <c r="AI53" s="119">
        <f t="shared" si="53"/>
        <v>1.9711690053364349E-3</v>
      </c>
      <c r="AJ53" s="120">
        <f t="shared" si="16"/>
        <v>-8.9988592047419134E-4</v>
      </c>
      <c r="AK53" s="120">
        <f t="shared" si="17"/>
        <v>-8.3423306002935859E-3</v>
      </c>
      <c r="AL53" s="121">
        <f t="shared" si="18"/>
        <v>-1.324261221543164E-2</v>
      </c>
      <c r="AM53" s="121">
        <f t="shared" si="19"/>
        <v>-7.020343522021863E-2</v>
      </c>
      <c r="AN53" s="122">
        <f t="shared" si="20"/>
        <v>1.8387081416486668E-2</v>
      </c>
      <c r="AO53" s="208">
        <f t="shared" si="21"/>
        <v>1.3997121942425526E-2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63105975936.920006</v>
      </c>
      <c r="C54" s="180"/>
      <c r="D54" s="186">
        <f>SUM(D45:D53)</f>
        <v>65411197231.950005</v>
      </c>
      <c r="E54" s="180"/>
      <c r="F54" s="119">
        <f>((D54-B54)/B54)</f>
        <v>3.6529366051390615E-2</v>
      </c>
      <c r="G54" s="119"/>
      <c r="H54" s="186">
        <f>SUM(H45:H53)</f>
        <v>70467603217.960007</v>
      </c>
      <c r="I54" s="180"/>
      <c r="J54" s="119">
        <f>((H54-D54)/D54)</f>
        <v>7.730184127466494E-2</v>
      </c>
      <c r="K54" s="119"/>
      <c r="L54" s="186">
        <f>SUM(L45:L53)</f>
        <v>74874479635.899994</v>
      </c>
      <c r="M54" s="180"/>
      <c r="N54" s="119">
        <f>((L54-H54)/H54)</f>
        <v>6.253762320125017E-2</v>
      </c>
      <c r="O54" s="119"/>
      <c r="P54" s="186">
        <f>SUM(P45:P53)</f>
        <v>76630283090.549988</v>
      </c>
      <c r="Q54" s="180"/>
      <c r="R54" s="119">
        <f>((P54-L54)/L54)</f>
        <v>2.3449958693377557E-2</v>
      </c>
      <c r="S54" s="119"/>
      <c r="T54" s="186">
        <f>SUM(T45:T53)</f>
        <v>90137141041.529999</v>
      </c>
      <c r="U54" s="180"/>
      <c r="V54" s="119">
        <f>((T54-P54)/P54)</f>
        <v>0.17626005550598925</v>
      </c>
      <c r="W54" s="119"/>
      <c r="X54" s="186">
        <f>SUM(X45:X53)</f>
        <v>95996541937.742386</v>
      </c>
      <c r="Y54" s="180"/>
      <c r="Z54" s="119">
        <f>((X54-T54)/T54)</f>
        <v>6.5005399866329389E-2</v>
      </c>
      <c r="AA54" s="119"/>
      <c r="AB54" s="186">
        <f>SUM(AB45:AB53)</f>
        <v>103953400573.31999</v>
      </c>
      <c r="AC54" s="180"/>
      <c r="AD54" s="119">
        <f>((AB54-X54)/X54)</f>
        <v>8.288692983063857E-2</v>
      </c>
      <c r="AE54" s="119"/>
      <c r="AF54" s="186">
        <f>SUM(AF45:AF53)</f>
        <v>103987138841.26001</v>
      </c>
      <c r="AG54" s="180"/>
      <c r="AH54" s="119">
        <f>((AF54-AB54)/AB54)</f>
        <v>3.2455184490305888E-4</v>
      </c>
      <c r="AI54" s="119"/>
      <c r="AJ54" s="120">
        <f t="shared" si="16"/>
        <v>6.5536965783567949E-2</v>
      </c>
      <c r="AK54" s="120"/>
      <c r="AL54" s="121">
        <f t="shared" si="18"/>
        <v>0.58974523081298447</v>
      </c>
      <c r="AM54" s="121"/>
      <c r="AN54" s="122">
        <f t="shared" si="20"/>
        <v>5.2879554114482273E-2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4129051206.8899999</v>
      </c>
      <c r="C56" s="174">
        <v>3092.04</v>
      </c>
      <c r="D56" s="174">
        <v>4483653031.2799997</v>
      </c>
      <c r="E56" s="174">
        <v>3099.04</v>
      </c>
      <c r="F56" s="119">
        <f t="shared" ref="F56:F75" si="54">((D56-B56)/B56)</f>
        <v>8.5879735227862644E-2</v>
      </c>
      <c r="G56" s="119">
        <f t="shared" ref="G56:G75" si="55">((E56-C56)/C56)</f>
        <v>2.2638775695010415E-3</v>
      </c>
      <c r="H56" s="174">
        <v>4859269259.3699999</v>
      </c>
      <c r="I56" s="174">
        <v>3102.59</v>
      </c>
      <c r="J56" s="119">
        <f t="shared" ref="J56:J75" si="56">((H56-D56)/D56)</f>
        <v>8.3774597514466614E-2</v>
      </c>
      <c r="K56" s="119">
        <f t="shared" ref="K56:K75" si="57">((I56-E56)/E56)</f>
        <v>1.1455160307708781E-3</v>
      </c>
      <c r="L56" s="174">
        <v>5528004286.5299997</v>
      </c>
      <c r="M56" s="174">
        <v>3107.28</v>
      </c>
      <c r="N56" s="119">
        <f t="shared" ref="N56:N75" si="58">((L56-H56)/H56)</f>
        <v>0.13762049219036296</v>
      </c>
      <c r="O56" s="119">
        <f t="shared" ref="O56:O75" si="59">((M56-I56)/I56)</f>
        <v>1.5116402747382201E-3</v>
      </c>
      <c r="P56" s="174">
        <v>6930178961.46</v>
      </c>
      <c r="Q56" s="174">
        <v>3180.92</v>
      </c>
      <c r="R56" s="119">
        <f t="shared" ref="R56:R75" si="60">((P56-L56)/L56)</f>
        <v>0.25364934653662574</v>
      </c>
      <c r="S56" s="119">
        <f t="shared" ref="S56:S75" si="61">((Q56-M56)/M56)</f>
        <v>2.3699183852114992E-2</v>
      </c>
      <c r="T56" s="174">
        <v>7467942847.0200005</v>
      </c>
      <c r="U56" s="174">
        <v>3129.1</v>
      </c>
      <c r="V56" s="119">
        <f t="shared" ref="V56:V75" si="62">((T56-P56)/P56)</f>
        <v>7.7597402397629883E-2</v>
      </c>
      <c r="W56" s="119">
        <f t="shared" ref="W56:W75" si="63">((U56-Q56)/Q56)</f>
        <v>-1.6290884398224466E-2</v>
      </c>
      <c r="X56" s="174">
        <v>7360113321.3800001</v>
      </c>
      <c r="Y56" s="174">
        <v>3129.87</v>
      </c>
      <c r="Z56" s="119">
        <f t="shared" ref="Z56:Z75" si="64">((X56-T56)/T56)</f>
        <v>-1.4438986458369659E-2</v>
      </c>
      <c r="AA56" s="119">
        <f t="shared" ref="AA56:AA75" si="65">((Y56-U56)/U56)</f>
        <v>2.4607714678341434E-4</v>
      </c>
      <c r="AB56" s="174">
        <v>7266548696.3100004</v>
      </c>
      <c r="AC56" s="174">
        <v>3130.639999863</v>
      </c>
      <c r="AD56" s="119">
        <f t="shared" ref="AD56:AD75" si="66">((AB56-X56)/X56)</f>
        <v>-1.2712389196265337E-2</v>
      </c>
      <c r="AE56" s="119">
        <f t="shared" ref="AE56:AE75" si="67">((AC56-Y56)/Y56)</f>
        <v>2.4601656394676662E-4</v>
      </c>
      <c r="AF56" s="174">
        <v>7123814873.4700003</v>
      </c>
      <c r="AG56" s="174">
        <v>3131.41</v>
      </c>
      <c r="AH56" s="119">
        <f t="shared" ref="AH56:AH75" si="68">((AF56-AB56)/AB56)</f>
        <v>-1.9642588084833355E-2</v>
      </c>
      <c r="AI56" s="119">
        <f t="shared" ref="AI56:AI75" si="69">((AG56-AC56)/AC56)</f>
        <v>2.459561422052977E-4</v>
      </c>
      <c r="AJ56" s="120">
        <f t="shared" si="16"/>
        <v>7.3965951265934943E-2</v>
      </c>
      <c r="AK56" s="120">
        <f t="shared" si="17"/>
        <v>1.6334228977295179E-3</v>
      </c>
      <c r="AL56" s="121">
        <f t="shared" si="18"/>
        <v>0.58884169309512413</v>
      </c>
      <c r="AM56" s="121">
        <f t="shared" si="19"/>
        <v>1.0445170117197549E-2</v>
      </c>
      <c r="AN56" s="122">
        <f t="shared" si="20"/>
        <v>9.3105535129189204E-2</v>
      </c>
      <c r="AO56" s="208">
        <f t="shared" si="21"/>
        <v>1.0787583102229102E-2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2817349383.79</v>
      </c>
      <c r="C57" s="174">
        <v>1</v>
      </c>
      <c r="D57" s="174">
        <v>2809296551.4400001</v>
      </c>
      <c r="E57" s="174">
        <v>1</v>
      </c>
      <c r="F57" s="119">
        <f t="shared" si="54"/>
        <v>-2.8583009250939778E-3</v>
      </c>
      <c r="G57" s="119">
        <f t="shared" si="55"/>
        <v>0</v>
      </c>
      <c r="H57" s="174">
        <v>2359752865.98</v>
      </c>
      <c r="I57" s="174">
        <v>1</v>
      </c>
      <c r="J57" s="119">
        <f t="shared" si="56"/>
        <v>-0.16002001826029053</v>
      </c>
      <c r="K57" s="119">
        <f t="shared" si="57"/>
        <v>0</v>
      </c>
      <c r="L57" s="174">
        <v>3160205250.1399999</v>
      </c>
      <c r="M57" s="174">
        <v>1</v>
      </c>
      <c r="N57" s="119">
        <f t="shared" si="58"/>
        <v>0.3392102604047792</v>
      </c>
      <c r="O57" s="119">
        <f t="shared" si="59"/>
        <v>0</v>
      </c>
      <c r="P57" s="174">
        <v>2782593035.23</v>
      </c>
      <c r="Q57" s="174">
        <v>1</v>
      </c>
      <c r="R57" s="119">
        <f t="shared" si="60"/>
        <v>-0.11948977519522547</v>
      </c>
      <c r="S57" s="119">
        <f t="shared" si="61"/>
        <v>0</v>
      </c>
      <c r="T57" s="174">
        <v>2763618583.7399998</v>
      </c>
      <c r="U57" s="174">
        <v>1</v>
      </c>
      <c r="V57" s="119">
        <f t="shared" si="62"/>
        <v>-6.8189818812048747E-3</v>
      </c>
      <c r="W57" s="119">
        <f t="shared" si="63"/>
        <v>0</v>
      </c>
      <c r="X57" s="174">
        <v>3260935254.4499998</v>
      </c>
      <c r="Y57" s="174">
        <v>1</v>
      </c>
      <c r="Z57" s="119">
        <f t="shared" si="64"/>
        <v>0.17995126883138204</v>
      </c>
      <c r="AA57" s="119">
        <f t="shared" si="65"/>
        <v>0</v>
      </c>
      <c r="AB57" s="174">
        <v>3061556341.52</v>
      </c>
      <c r="AC57" s="174">
        <v>1</v>
      </c>
      <c r="AD57" s="119">
        <f t="shared" si="66"/>
        <v>-6.1141634952095285E-2</v>
      </c>
      <c r="AE57" s="119">
        <f t="shared" si="67"/>
        <v>0</v>
      </c>
      <c r="AF57" s="174">
        <v>3434457682.2399998</v>
      </c>
      <c r="AG57" s="174">
        <v>1</v>
      </c>
      <c r="AH57" s="119">
        <f t="shared" si="68"/>
        <v>0.12180123411835103</v>
      </c>
      <c r="AI57" s="119">
        <f t="shared" si="69"/>
        <v>0</v>
      </c>
      <c r="AJ57" s="120">
        <f t="shared" si="16"/>
        <v>3.6329256517575265E-2</v>
      </c>
      <c r="AK57" s="120">
        <f t="shared" si="17"/>
        <v>0</v>
      </c>
      <c r="AL57" s="121">
        <f t="shared" si="18"/>
        <v>0.22253297911163997</v>
      </c>
      <c r="AM57" s="121">
        <f t="shared" si="19"/>
        <v>0</v>
      </c>
      <c r="AN57" s="122">
        <f t="shared" si="20"/>
        <v>0.16707580061611751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3058065328.4400001</v>
      </c>
      <c r="C58" s="174">
        <v>22.966000000000001</v>
      </c>
      <c r="D58" s="174">
        <v>4639593947.6999998</v>
      </c>
      <c r="E58" s="174">
        <v>22.978300000000001</v>
      </c>
      <c r="F58" s="119">
        <f t="shared" si="54"/>
        <v>0.5171663942401058</v>
      </c>
      <c r="G58" s="119">
        <f t="shared" si="55"/>
        <v>5.3557432726638308E-4</v>
      </c>
      <c r="H58" s="174">
        <v>7646385633.4799995</v>
      </c>
      <c r="I58" s="174">
        <v>22.991299999999999</v>
      </c>
      <c r="J58" s="119">
        <f t="shared" si="56"/>
        <v>0.64807216314060545</v>
      </c>
      <c r="K58" s="119">
        <f t="shared" si="57"/>
        <v>5.6575116522972213E-4</v>
      </c>
      <c r="L58" s="174">
        <v>8577389664.0900002</v>
      </c>
      <c r="M58" s="174">
        <v>22.000599999999999</v>
      </c>
      <c r="N58" s="119">
        <f t="shared" si="58"/>
        <v>0.12175739953966785</v>
      </c>
      <c r="O58" s="119">
        <f t="shared" si="59"/>
        <v>-4.3090212384684662E-2</v>
      </c>
      <c r="P58" s="174">
        <v>9045253190.6399994</v>
      </c>
      <c r="Q58" s="174">
        <v>23.023399999999999</v>
      </c>
      <c r="R58" s="119">
        <f t="shared" si="60"/>
        <v>5.4546143392406578E-2</v>
      </c>
      <c r="S58" s="119">
        <f t="shared" si="61"/>
        <v>4.6489641191603877E-2</v>
      </c>
      <c r="T58" s="174">
        <v>9520598085.6900005</v>
      </c>
      <c r="U58" s="174">
        <v>23.051600000000001</v>
      </c>
      <c r="V58" s="119">
        <f t="shared" si="62"/>
        <v>5.2551861736925908E-2</v>
      </c>
      <c r="W58" s="119">
        <f t="shared" si="63"/>
        <v>1.2248408141283121E-3</v>
      </c>
      <c r="X58" s="174">
        <v>9486715525.7299995</v>
      </c>
      <c r="Y58" s="174">
        <v>23.051600000000001</v>
      </c>
      <c r="Z58" s="119">
        <f t="shared" si="64"/>
        <v>-3.5588688499442493E-3</v>
      </c>
      <c r="AA58" s="119">
        <f t="shared" si="65"/>
        <v>0</v>
      </c>
      <c r="AB58" s="174">
        <v>9566188339.1599998</v>
      </c>
      <c r="AC58" s="174">
        <v>23.177600000000002</v>
      </c>
      <c r="AD58" s="119">
        <f t="shared" si="66"/>
        <v>8.3772738008695488E-3</v>
      </c>
      <c r="AE58" s="119">
        <f t="shared" si="67"/>
        <v>5.4659980218293401E-3</v>
      </c>
      <c r="AF58" s="174">
        <v>9694597544.0599995</v>
      </c>
      <c r="AG58" s="174">
        <v>23.1998</v>
      </c>
      <c r="AH58" s="119">
        <f t="shared" si="68"/>
        <v>1.3423236125756138E-2</v>
      </c>
      <c r="AI58" s="119">
        <f t="shared" si="69"/>
        <v>9.5782134474656558E-4</v>
      </c>
      <c r="AJ58" s="120">
        <f t="shared" si="16"/>
        <v>0.17654195039079917</v>
      </c>
      <c r="AK58" s="120">
        <f t="shared" si="17"/>
        <v>1.5186768100149423E-3</v>
      </c>
      <c r="AL58" s="121">
        <f t="shared" si="18"/>
        <v>1.0895357769112386</v>
      </c>
      <c r="AM58" s="121">
        <f t="shared" si="19"/>
        <v>9.6395294691077639E-3</v>
      </c>
      <c r="AN58" s="122">
        <f t="shared" si="20"/>
        <v>0.25605440208572167</v>
      </c>
      <c r="AO58" s="208">
        <f t="shared" si="21"/>
        <v>2.4001499396076785E-2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426908810.19999999</v>
      </c>
      <c r="C59" s="174">
        <v>1.9414</v>
      </c>
      <c r="D59" s="174">
        <v>428946979.30000001</v>
      </c>
      <c r="E59" s="174">
        <v>1.9501999999999999</v>
      </c>
      <c r="F59" s="119">
        <f t="shared" si="54"/>
        <v>4.7742493274973031E-3</v>
      </c>
      <c r="G59" s="119">
        <f t="shared" si="55"/>
        <v>4.5328113732357673E-3</v>
      </c>
      <c r="H59" s="174">
        <v>428600096.12</v>
      </c>
      <c r="I59" s="174">
        <v>1.9617</v>
      </c>
      <c r="J59" s="119">
        <f t="shared" si="56"/>
        <v>-8.086854477121787E-4</v>
      </c>
      <c r="K59" s="119">
        <f t="shared" si="57"/>
        <v>5.8968310942467779E-3</v>
      </c>
      <c r="L59" s="174">
        <v>434942766.44999999</v>
      </c>
      <c r="M59" s="174">
        <v>1.9641999999999999</v>
      </c>
      <c r="N59" s="119">
        <f t="shared" si="58"/>
        <v>1.479857421269489E-2</v>
      </c>
      <c r="O59" s="119">
        <f t="shared" si="59"/>
        <v>1.2744048529336528E-3</v>
      </c>
      <c r="P59" s="174">
        <v>438981627.35000002</v>
      </c>
      <c r="Q59" s="174">
        <v>1.964</v>
      </c>
      <c r="R59" s="119">
        <f t="shared" si="60"/>
        <v>9.2859594676448862E-3</v>
      </c>
      <c r="S59" s="119">
        <f t="shared" si="61"/>
        <v>-1.0182262498726096E-4</v>
      </c>
      <c r="T59" s="174">
        <v>475877301.38</v>
      </c>
      <c r="U59" s="174">
        <v>1.9882</v>
      </c>
      <c r="V59" s="119">
        <f t="shared" si="62"/>
        <v>8.4048333076552781E-2</v>
      </c>
      <c r="W59" s="119">
        <f t="shared" si="63"/>
        <v>1.2321792260692464E-2</v>
      </c>
      <c r="X59" s="174">
        <v>499695089.97000003</v>
      </c>
      <c r="Y59" s="174">
        <v>2.0232000000000001</v>
      </c>
      <c r="Z59" s="119">
        <f t="shared" si="64"/>
        <v>5.005027245664094E-2</v>
      </c>
      <c r="AA59" s="119">
        <f t="shared" si="65"/>
        <v>1.7603862790463807E-2</v>
      </c>
      <c r="AB59" s="174">
        <v>486137474.25999999</v>
      </c>
      <c r="AC59" s="174">
        <v>1.9673</v>
      </c>
      <c r="AD59" s="119">
        <f t="shared" si="66"/>
        <v>-2.7131776921830452E-2</v>
      </c>
      <c r="AE59" s="119">
        <f t="shared" si="67"/>
        <v>-2.7629497825227393E-2</v>
      </c>
      <c r="AF59" s="174">
        <v>469046198.82999998</v>
      </c>
      <c r="AG59" s="174">
        <v>1.9578</v>
      </c>
      <c r="AH59" s="119">
        <f t="shared" si="68"/>
        <v>-3.5157288493376078E-2</v>
      </c>
      <c r="AI59" s="119">
        <f t="shared" si="69"/>
        <v>-4.828953387892067E-3</v>
      </c>
      <c r="AJ59" s="120">
        <f t="shared" si="16"/>
        <v>1.2482454709764015E-2</v>
      </c>
      <c r="AK59" s="120">
        <f t="shared" si="17"/>
        <v>1.1336785666832185E-3</v>
      </c>
      <c r="AL59" s="121">
        <f t="shared" si="18"/>
        <v>9.3482927879427011E-2</v>
      </c>
      <c r="AM59" s="121">
        <f t="shared" si="19"/>
        <v>3.897036201415266E-3</v>
      </c>
      <c r="AN59" s="122">
        <f t="shared" si="20"/>
        <v>3.8956938104199368E-2</v>
      </c>
      <c r="AO59" s="208">
        <f t="shared" si="21"/>
        <v>1.3602006917536167E-2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11615596256.139999</v>
      </c>
      <c r="C60" s="182">
        <v>275.66000000000003</v>
      </c>
      <c r="D60" s="170">
        <v>12403486703.92</v>
      </c>
      <c r="E60" s="182">
        <v>276.44</v>
      </c>
      <c r="F60" s="119">
        <f t="shared" si="54"/>
        <v>6.7830392035494708E-2</v>
      </c>
      <c r="G60" s="119">
        <f t="shared" si="55"/>
        <v>2.8295726619747973E-3</v>
      </c>
      <c r="H60" s="170">
        <v>12826980374.190001</v>
      </c>
      <c r="I60" s="182">
        <v>276.64999999999998</v>
      </c>
      <c r="J60" s="119">
        <f t="shared" si="56"/>
        <v>3.4143114785309479E-2</v>
      </c>
      <c r="K60" s="119">
        <f t="shared" si="57"/>
        <v>7.5965851541014162E-4</v>
      </c>
      <c r="L60" s="170">
        <v>13407013850.98</v>
      </c>
      <c r="M60" s="182">
        <v>276.89</v>
      </c>
      <c r="N60" s="119">
        <f t="shared" si="58"/>
        <v>4.5219799194292212E-2</v>
      </c>
      <c r="O60" s="119">
        <f t="shared" si="59"/>
        <v>8.6752213988797796E-4</v>
      </c>
      <c r="P60" s="170">
        <v>13768806908.24</v>
      </c>
      <c r="Q60" s="182">
        <v>277.31</v>
      </c>
      <c r="R60" s="119">
        <f t="shared" si="60"/>
        <v>2.6985357163150436E-2</v>
      </c>
      <c r="S60" s="119">
        <f t="shared" si="61"/>
        <v>1.5168478457149625E-3</v>
      </c>
      <c r="T60" s="170">
        <v>13940718349.4</v>
      </c>
      <c r="U60" s="182">
        <v>277.61</v>
      </c>
      <c r="V60" s="119">
        <f t="shared" si="62"/>
        <v>1.2485572810024574E-2</v>
      </c>
      <c r="W60" s="119">
        <f t="shared" si="63"/>
        <v>1.0818217878908491E-3</v>
      </c>
      <c r="X60" s="170">
        <v>14790427272.49</v>
      </c>
      <c r="Y60" s="182">
        <v>277.98</v>
      </c>
      <c r="Z60" s="119">
        <f t="shared" si="64"/>
        <v>6.0951588131509103E-2</v>
      </c>
      <c r="AA60" s="119">
        <f t="shared" si="65"/>
        <v>1.3328050142286103E-3</v>
      </c>
      <c r="AB60" s="170">
        <v>15195793071.57</v>
      </c>
      <c r="AC60" s="182">
        <v>278.26</v>
      </c>
      <c r="AD60" s="119">
        <f t="shared" si="66"/>
        <v>2.7407308227935714E-2</v>
      </c>
      <c r="AE60" s="119">
        <f t="shared" si="67"/>
        <v>1.0072667098351418E-3</v>
      </c>
      <c r="AF60" s="170">
        <v>15208326762.209999</v>
      </c>
      <c r="AG60" s="182">
        <v>278.44</v>
      </c>
      <c r="AH60" s="119">
        <f t="shared" si="68"/>
        <v>8.2481319540003662E-4</v>
      </c>
      <c r="AI60" s="119">
        <f t="shared" si="69"/>
        <v>6.4687702149071667E-4</v>
      </c>
      <c r="AJ60" s="120">
        <f t="shared" si="16"/>
        <v>3.4480993192889525E-2</v>
      </c>
      <c r="AK60" s="120">
        <f t="shared" si="17"/>
        <v>1.2552964620541496E-3</v>
      </c>
      <c r="AL60" s="121">
        <f t="shared" si="18"/>
        <v>0.22613319345144756</v>
      </c>
      <c r="AM60" s="121">
        <f t="shared" si="19"/>
        <v>7.2348430039068153E-3</v>
      </c>
      <c r="AN60" s="122">
        <f t="shared" si="20"/>
        <v>2.283815561741798E-2</v>
      </c>
      <c r="AO60" s="208">
        <f t="shared" si="21"/>
        <v>6.9801500095362169E-4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3986875908.9499998</v>
      </c>
      <c r="C61" s="182">
        <v>1</v>
      </c>
      <c r="D61" s="170">
        <v>3828391156.0999999</v>
      </c>
      <c r="E61" s="182">
        <v>1</v>
      </c>
      <c r="F61" s="119">
        <f t="shared" si="54"/>
        <v>-3.9751614163416264E-2</v>
      </c>
      <c r="G61" s="119">
        <f t="shared" si="55"/>
        <v>0</v>
      </c>
      <c r="H61" s="170">
        <v>3895362589.77</v>
      </c>
      <c r="I61" s="182">
        <v>1.01</v>
      </c>
      <c r="J61" s="119">
        <f t="shared" si="56"/>
        <v>1.7493362339240225E-2</v>
      </c>
      <c r="K61" s="119">
        <f t="shared" si="57"/>
        <v>1.0000000000000009E-2</v>
      </c>
      <c r="L61" s="170">
        <v>3952455102.5799999</v>
      </c>
      <c r="M61" s="182">
        <v>1.01</v>
      </c>
      <c r="N61" s="119">
        <f t="shared" si="58"/>
        <v>1.4656533633078544E-2</v>
      </c>
      <c r="O61" s="119">
        <f t="shared" si="59"/>
        <v>0</v>
      </c>
      <c r="P61" s="170">
        <v>4008011007.73</v>
      </c>
      <c r="Q61" s="182">
        <v>1.02</v>
      </c>
      <c r="R61" s="119">
        <f t="shared" si="60"/>
        <v>1.405604964715108E-2</v>
      </c>
      <c r="S61" s="119">
        <f t="shared" si="61"/>
        <v>9.9009900990099098E-3</v>
      </c>
      <c r="T61" s="170">
        <v>4075147899.9899998</v>
      </c>
      <c r="U61" s="182">
        <v>1.02</v>
      </c>
      <c r="V61" s="119">
        <f t="shared" si="62"/>
        <v>1.6750675617037237E-2</v>
      </c>
      <c r="W61" s="119">
        <f t="shared" si="63"/>
        <v>0</v>
      </c>
      <c r="X61" s="170">
        <v>4112004420.6300001</v>
      </c>
      <c r="Y61" s="182">
        <v>1.03</v>
      </c>
      <c r="Z61" s="119">
        <f t="shared" si="64"/>
        <v>9.0442166872252133E-3</v>
      </c>
      <c r="AA61" s="119">
        <f t="shared" si="65"/>
        <v>9.8039215686274595E-3</v>
      </c>
      <c r="AB61" s="170">
        <v>4403626367.1700001</v>
      </c>
      <c r="AC61" s="182">
        <v>1.02</v>
      </c>
      <c r="AD61" s="119">
        <f t="shared" si="66"/>
        <v>7.0919657838140304E-2</v>
      </c>
      <c r="AE61" s="119">
        <f t="shared" si="67"/>
        <v>-9.7087378640776777E-3</v>
      </c>
      <c r="AF61" s="170">
        <v>4401899357.8400002</v>
      </c>
      <c r="AG61" s="182">
        <v>1.02</v>
      </c>
      <c r="AH61" s="119">
        <f t="shared" si="68"/>
        <v>-3.9217889666461189E-4</v>
      </c>
      <c r="AI61" s="119">
        <f t="shared" si="69"/>
        <v>0</v>
      </c>
      <c r="AJ61" s="120">
        <f t="shared" si="16"/>
        <v>1.2847087837723965E-2</v>
      </c>
      <c r="AK61" s="120">
        <f t="shared" si="17"/>
        <v>2.4995217254449621E-3</v>
      </c>
      <c r="AL61" s="121">
        <f t="shared" si="18"/>
        <v>0.14980397204872758</v>
      </c>
      <c r="AM61" s="121">
        <f t="shared" si="19"/>
        <v>2.0000000000000018E-2</v>
      </c>
      <c r="AN61" s="122">
        <f t="shared" si="20"/>
        <v>3.0167031196198315E-2</v>
      </c>
      <c r="AO61" s="208">
        <f t="shared" si="21"/>
        <v>6.9531616973872896E-3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7545340803.75</v>
      </c>
      <c r="C62" s="182">
        <v>3.67</v>
      </c>
      <c r="D62" s="171">
        <v>7987556956.1999998</v>
      </c>
      <c r="E62" s="182">
        <v>3.67</v>
      </c>
      <c r="F62" s="119">
        <f t="shared" si="54"/>
        <v>5.8607843429712335E-2</v>
      </c>
      <c r="G62" s="119">
        <f t="shared" si="55"/>
        <v>0</v>
      </c>
      <c r="H62" s="171">
        <v>8542561518.0699997</v>
      </c>
      <c r="I62" s="182">
        <v>3.68</v>
      </c>
      <c r="J62" s="119">
        <f t="shared" si="56"/>
        <v>6.9483643736549666E-2</v>
      </c>
      <c r="K62" s="119">
        <f t="shared" si="57"/>
        <v>2.7247956403270383E-3</v>
      </c>
      <c r="L62" s="171">
        <v>10343332959.950001</v>
      </c>
      <c r="M62" s="182">
        <v>3.68</v>
      </c>
      <c r="N62" s="119">
        <f t="shared" si="58"/>
        <v>0.21079993841084391</v>
      </c>
      <c r="O62" s="119">
        <f t="shared" si="59"/>
        <v>0</v>
      </c>
      <c r="P62" s="171">
        <v>10407780657.26</v>
      </c>
      <c r="Q62" s="182">
        <v>3.69</v>
      </c>
      <c r="R62" s="119">
        <f t="shared" si="60"/>
        <v>6.2308443090389508E-3</v>
      </c>
      <c r="S62" s="119">
        <f t="shared" si="61"/>
        <v>2.7173913043477679E-3</v>
      </c>
      <c r="T62" s="171">
        <v>10599703898.620001</v>
      </c>
      <c r="U62" s="182">
        <v>3.69</v>
      </c>
      <c r="V62" s="119">
        <f t="shared" si="62"/>
        <v>1.8440361848529502E-2</v>
      </c>
      <c r="W62" s="119">
        <f t="shared" si="63"/>
        <v>0</v>
      </c>
      <c r="X62" s="171">
        <v>11089740268.709999</v>
      </c>
      <c r="Y62" s="182">
        <v>3.7</v>
      </c>
      <c r="Z62" s="119">
        <f t="shared" si="64"/>
        <v>4.6231137659779077E-2</v>
      </c>
      <c r="AA62" s="119">
        <f t="shared" si="65"/>
        <v>2.7100271002710652E-3</v>
      </c>
      <c r="AB62" s="171">
        <v>11156850230.290001</v>
      </c>
      <c r="AC62" s="182">
        <v>3.7</v>
      </c>
      <c r="AD62" s="119">
        <f t="shared" si="66"/>
        <v>6.0515359200390287E-3</v>
      </c>
      <c r="AE62" s="119">
        <f t="shared" si="67"/>
        <v>0</v>
      </c>
      <c r="AF62" s="171">
        <v>11139436702.42</v>
      </c>
      <c r="AG62" s="182">
        <v>3.71</v>
      </c>
      <c r="AH62" s="119">
        <f t="shared" si="68"/>
        <v>-1.5607924737328135E-3</v>
      </c>
      <c r="AI62" s="119">
        <f t="shared" si="69"/>
        <v>2.7027027027026452E-3</v>
      </c>
      <c r="AJ62" s="120">
        <f t="shared" si="16"/>
        <v>5.1785564105094967E-2</v>
      </c>
      <c r="AK62" s="120">
        <f t="shared" si="17"/>
        <v>1.3568645934560646E-3</v>
      </c>
      <c r="AL62" s="121">
        <f t="shared" si="18"/>
        <v>0.39459871942114771</v>
      </c>
      <c r="AM62" s="121">
        <f t="shared" si="19"/>
        <v>1.0899182561307912E-2</v>
      </c>
      <c r="AN62" s="122">
        <f t="shared" si="20"/>
        <v>6.9488702586725792E-2</v>
      </c>
      <c r="AO62" s="208">
        <f t="shared" si="21"/>
        <v>1.4505626182422335E-3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26993134305.209999</v>
      </c>
      <c r="C63" s="170">
        <v>3733.61</v>
      </c>
      <c r="D63" s="170">
        <v>27061500129.349998</v>
      </c>
      <c r="E63" s="170">
        <v>3743.23</v>
      </c>
      <c r="F63" s="119">
        <f t="shared" si="54"/>
        <v>2.5327115912880099E-3</v>
      </c>
      <c r="G63" s="119">
        <f t="shared" si="55"/>
        <v>2.5765947702089641E-3</v>
      </c>
      <c r="H63" s="170">
        <v>27239644377.470001</v>
      </c>
      <c r="I63" s="170">
        <v>3747.67</v>
      </c>
      <c r="J63" s="119">
        <f t="shared" si="56"/>
        <v>6.5829406081887327E-3</v>
      </c>
      <c r="K63" s="119">
        <f t="shared" si="57"/>
        <v>1.1861413805724079E-3</v>
      </c>
      <c r="L63" s="170">
        <v>29513592663.740002</v>
      </c>
      <c r="M63" s="170">
        <v>3750.93</v>
      </c>
      <c r="N63" s="119">
        <f t="shared" si="58"/>
        <v>8.3479367599629553E-2</v>
      </c>
      <c r="O63" s="119">
        <f t="shared" si="59"/>
        <v>8.6987381493028022E-4</v>
      </c>
      <c r="P63" s="170">
        <v>30201051363.310001</v>
      </c>
      <c r="Q63" s="170">
        <v>3756.04</v>
      </c>
      <c r="R63" s="119">
        <f t="shared" si="60"/>
        <v>2.3292952078131854E-2</v>
      </c>
      <c r="S63" s="119">
        <f t="shared" si="61"/>
        <v>1.3623288091220384E-3</v>
      </c>
      <c r="T63" s="170">
        <v>30391297173.380001</v>
      </c>
      <c r="U63" s="170">
        <v>3760.05</v>
      </c>
      <c r="V63" s="119">
        <f t="shared" si="62"/>
        <v>6.2993108346261545E-3</v>
      </c>
      <c r="W63" s="119">
        <f t="shared" si="63"/>
        <v>1.0676137634317575E-3</v>
      </c>
      <c r="X63" s="170">
        <v>29772848072.43</v>
      </c>
      <c r="Y63" s="170">
        <v>3765.43</v>
      </c>
      <c r="Z63" s="119">
        <f t="shared" si="64"/>
        <v>-2.0349546036873532E-2</v>
      </c>
      <c r="AA63" s="119">
        <f t="shared" si="65"/>
        <v>1.4308320368079293E-3</v>
      </c>
      <c r="AB63" s="170">
        <v>33542074050.32</v>
      </c>
      <c r="AC63" s="170">
        <v>3768.89</v>
      </c>
      <c r="AD63" s="119">
        <f t="shared" si="66"/>
        <v>0.12659944284538724</v>
      </c>
      <c r="AE63" s="119">
        <f t="shared" si="67"/>
        <v>9.1888575806748144E-4</v>
      </c>
      <c r="AF63" s="170">
        <v>33412576760.759998</v>
      </c>
      <c r="AG63" s="170">
        <v>3772.09</v>
      </c>
      <c r="AH63" s="119">
        <f t="shared" si="68"/>
        <v>-3.8607418660434904E-3</v>
      </c>
      <c r="AI63" s="119">
        <f t="shared" si="69"/>
        <v>8.4905635346223241E-4</v>
      </c>
      <c r="AJ63" s="120">
        <f t="shared" si="16"/>
        <v>2.8072054706791815E-2</v>
      </c>
      <c r="AK63" s="120">
        <f t="shared" si="17"/>
        <v>1.2826658358253864E-3</v>
      </c>
      <c r="AL63" s="121">
        <f t="shared" si="18"/>
        <v>0.2346904865233925</v>
      </c>
      <c r="AM63" s="121">
        <f t="shared" si="19"/>
        <v>7.7099189737205908E-3</v>
      </c>
      <c r="AN63" s="122">
        <f t="shared" si="20"/>
        <v>5.0359995064296358E-2</v>
      </c>
      <c r="AO63" s="208">
        <f t="shared" si="21"/>
        <v>5.6680385176748722E-4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259061622.91</v>
      </c>
      <c r="C64" s="170">
        <v>3243.38</v>
      </c>
      <c r="D64" s="170">
        <v>259122140.25</v>
      </c>
      <c r="E64" s="170">
        <v>3244.1</v>
      </c>
      <c r="F64" s="119">
        <f t="shared" si="54"/>
        <v>2.3360210331511652E-4</v>
      </c>
      <c r="G64" s="119">
        <f t="shared" si="55"/>
        <v>2.2199063939464382E-4</v>
      </c>
      <c r="H64" s="170">
        <v>259083646.11000001</v>
      </c>
      <c r="I64" s="170">
        <v>3243.49</v>
      </c>
      <c r="J64" s="119">
        <f t="shared" si="56"/>
        <v>-1.4855596655247871E-4</v>
      </c>
      <c r="K64" s="119">
        <f t="shared" si="57"/>
        <v>-1.8803366110789658E-4</v>
      </c>
      <c r="L64" s="170">
        <v>257905860.81999999</v>
      </c>
      <c r="M64" s="170">
        <v>3228.66</v>
      </c>
      <c r="N64" s="119">
        <f t="shared" si="58"/>
        <v>-4.5459653964417543E-3</v>
      </c>
      <c r="O64" s="119">
        <f t="shared" si="59"/>
        <v>-4.5722354624185453E-3</v>
      </c>
      <c r="P64" s="170">
        <v>255737450.63</v>
      </c>
      <c r="Q64" s="170">
        <v>3229.79</v>
      </c>
      <c r="R64" s="119">
        <f t="shared" si="60"/>
        <v>-8.4077584863935847E-3</v>
      </c>
      <c r="S64" s="119">
        <f t="shared" si="61"/>
        <v>3.4999039849352648E-4</v>
      </c>
      <c r="T64" s="170">
        <v>256521719.19</v>
      </c>
      <c r="U64" s="170">
        <v>3239.61</v>
      </c>
      <c r="V64" s="119">
        <f t="shared" si="62"/>
        <v>3.0666942134129557E-3</v>
      </c>
      <c r="W64" s="119">
        <f t="shared" si="63"/>
        <v>3.0404453540323561E-3</v>
      </c>
      <c r="X64" s="170">
        <v>256177219.40000001</v>
      </c>
      <c r="Y64" s="170">
        <v>3234.87</v>
      </c>
      <c r="Z64" s="119">
        <f t="shared" si="64"/>
        <v>-1.3429653874447499E-3</v>
      </c>
      <c r="AA64" s="119">
        <f t="shared" si="65"/>
        <v>-1.4631390815561861E-3</v>
      </c>
      <c r="AB64" s="170">
        <v>251455589.08000001</v>
      </c>
      <c r="AC64" s="170">
        <v>3175.61</v>
      </c>
      <c r="AD64" s="119">
        <f t="shared" si="66"/>
        <v>-1.8431109257328417E-2</v>
      </c>
      <c r="AE64" s="119">
        <f t="shared" si="67"/>
        <v>-1.8319128743967999E-2</v>
      </c>
      <c r="AF64" s="170">
        <v>238550501.38</v>
      </c>
      <c r="AG64" s="170">
        <v>3011.46</v>
      </c>
      <c r="AH64" s="119">
        <f t="shared" si="68"/>
        <v>-5.1321538515870069E-2</v>
      </c>
      <c r="AI64" s="119">
        <f t="shared" si="69"/>
        <v>-5.1690856244941942E-2</v>
      </c>
      <c r="AJ64" s="120">
        <f t="shared" si="16"/>
        <v>-1.0112199586662873E-2</v>
      </c>
      <c r="AK64" s="120">
        <f t="shared" si="17"/>
        <v>-9.0776208502590054E-3</v>
      </c>
      <c r="AL64" s="121">
        <f t="shared" si="18"/>
        <v>-7.9389738175798377E-2</v>
      </c>
      <c r="AM64" s="121">
        <f t="shared" si="19"/>
        <v>-7.1711722819888371E-2</v>
      </c>
      <c r="AN64" s="122">
        <f t="shared" si="20"/>
        <v>1.7961047029005257E-2</v>
      </c>
      <c r="AO64" s="208">
        <f t="shared" si="21"/>
        <v>1.8442214949450815E-2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55842821.840000004</v>
      </c>
      <c r="C65" s="170">
        <v>12.416153</v>
      </c>
      <c r="D65" s="170">
        <v>56500274.109999999</v>
      </c>
      <c r="E65" s="170">
        <v>12.566266000000001</v>
      </c>
      <c r="F65" s="119">
        <f t="shared" si="54"/>
        <v>1.1773263748807643E-2</v>
      </c>
      <c r="G65" s="119">
        <f t="shared" si="55"/>
        <v>1.209013774234266E-2</v>
      </c>
      <c r="H65" s="170">
        <v>56264192.829999998</v>
      </c>
      <c r="I65" s="170">
        <v>12.59906</v>
      </c>
      <c r="J65" s="119">
        <f t="shared" si="56"/>
        <v>-4.1784094629412974E-3</v>
      </c>
      <c r="K65" s="119">
        <f t="shared" si="57"/>
        <v>2.6096853273676604E-3</v>
      </c>
      <c r="L65" s="170">
        <v>56325602.140000001</v>
      </c>
      <c r="M65" s="170">
        <v>12.614357999999999</v>
      </c>
      <c r="N65" s="119">
        <f t="shared" si="58"/>
        <v>1.0914456763922332E-3</v>
      </c>
      <c r="O65" s="119">
        <f t="shared" si="59"/>
        <v>1.214217568612229E-3</v>
      </c>
      <c r="P65" s="170">
        <v>61471838.299999997</v>
      </c>
      <c r="Q65" s="170">
        <v>13.762582999999999</v>
      </c>
      <c r="R65" s="119">
        <f t="shared" si="60"/>
        <v>9.1365843674582975E-2</v>
      </c>
      <c r="S65" s="119">
        <f t="shared" si="61"/>
        <v>9.1025242822504335E-2</v>
      </c>
      <c r="T65" s="170">
        <v>50993751.450000003</v>
      </c>
      <c r="U65" s="170">
        <v>11.454344000000001</v>
      </c>
      <c r="V65" s="119">
        <f t="shared" si="62"/>
        <v>-0.17045344892508274</v>
      </c>
      <c r="W65" s="119">
        <f t="shared" si="63"/>
        <v>-0.16771844355089438</v>
      </c>
      <c r="X65" s="170">
        <v>55840472.210000001</v>
      </c>
      <c r="Y65" s="170">
        <v>12.530951</v>
      </c>
      <c r="Z65" s="119">
        <f t="shared" si="64"/>
        <v>9.5045385408686137E-2</v>
      </c>
      <c r="AA65" s="119">
        <f t="shared" si="65"/>
        <v>9.3991153050755172E-2</v>
      </c>
      <c r="AB65" s="170">
        <v>55113556.409999996</v>
      </c>
      <c r="AC65" s="170">
        <v>12.284893</v>
      </c>
      <c r="AD65" s="119">
        <f t="shared" si="66"/>
        <v>-1.3017723010405116E-2</v>
      </c>
      <c r="AE65" s="119">
        <f t="shared" si="67"/>
        <v>-1.9636019644478673E-2</v>
      </c>
      <c r="AF65" s="170">
        <v>55113556.409999996</v>
      </c>
      <c r="AG65" s="170">
        <v>12.31673</v>
      </c>
      <c r="AH65" s="119">
        <f t="shared" si="68"/>
        <v>0</v>
      </c>
      <c r="AI65" s="119">
        <f t="shared" si="69"/>
        <v>2.5915569634997592E-3</v>
      </c>
      <c r="AJ65" s="120">
        <f t="shared" si="16"/>
        <v>1.4532946387549803E-3</v>
      </c>
      <c r="AK65" s="120">
        <f t="shared" si="17"/>
        <v>2.0209412849635953E-3</v>
      </c>
      <c r="AL65" s="121">
        <f t="shared" si="18"/>
        <v>-2.4543557033019199E-2</v>
      </c>
      <c r="AM65" s="121">
        <f t="shared" si="19"/>
        <v>-1.9857609253218167E-2</v>
      </c>
      <c r="AN65" s="122">
        <f t="shared" si="20"/>
        <v>8.1718633665272156E-2</v>
      </c>
      <c r="AO65" s="208">
        <f t="shared" si="21"/>
        <v>8.085567389564903E-2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6549110066.6599998</v>
      </c>
      <c r="C66" s="170">
        <v>1104.5999999999999</v>
      </c>
      <c r="D66" s="170">
        <v>5722986258.2399998</v>
      </c>
      <c r="E66" s="170">
        <v>1107.03</v>
      </c>
      <c r="F66" s="119">
        <f t="shared" si="54"/>
        <v>-0.12614291102322508</v>
      </c>
      <c r="G66" s="119">
        <f t="shared" si="55"/>
        <v>2.1998913633895201E-3</v>
      </c>
      <c r="H66" s="170">
        <v>5880531491.5200005</v>
      </c>
      <c r="I66" s="170">
        <v>1109.54</v>
      </c>
      <c r="J66" s="119">
        <f t="shared" si="56"/>
        <v>2.7528501060642221E-2</v>
      </c>
      <c r="K66" s="119">
        <f t="shared" si="57"/>
        <v>2.2673278953596479E-3</v>
      </c>
      <c r="L66" s="170">
        <v>6060972270.6999998</v>
      </c>
      <c r="M66" s="170">
        <v>1112.3</v>
      </c>
      <c r="N66" s="119">
        <f t="shared" si="58"/>
        <v>3.0684433786334335E-2</v>
      </c>
      <c r="O66" s="119">
        <f t="shared" si="59"/>
        <v>2.4875173495322303E-3</v>
      </c>
      <c r="P66" s="170">
        <v>6241742998.8999996</v>
      </c>
      <c r="Q66" s="170">
        <v>1114.0899999999999</v>
      </c>
      <c r="R66" s="119">
        <f t="shared" si="60"/>
        <v>2.9825367965117262E-2</v>
      </c>
      <c r="S66" s="119">
        <f t="shared" si="61"/>
        <v>1.6092780724624325E-3</v>
      </c>
      <c r="T66" s="170">
        <v>6329000899.4300003</v>
      </c>
      <c r="U66" s="170">
        <v>1117.3</v>
      </c>
      <c r="V66" s="119">
        <f t="shared" si="62"/>
        <v>1.3979732992111081E-2</v>
      </c>
      <c r="W66" s="119">
        <f t="shared" si="63"/>
        <v>2.8812753009182712E-3</v>
      </c>
      <c r="X66" s="170">
        <v>6639004172.9300003</v>
      </c>
      <c r="Y66" s="170">
        <v>1118.8900000000001</v>
      </c>
      <c r="Z66" s="119">
        <f t="shared" si="64"/>
        <v>4.8981391917311844E-2</v>
      </c>
      <c r="AA66" s="119">
        <f t="shared" si="65"/>
        <v>1.4230734807125619E-3</v>
      </c>
      <c r="AB66" s="170">
        <v>6807054063.3800001</v>
      </c>
      <c r="AC66" s="170">
        <v>1121.04</v>
      </c>
      <c r="AD66" s="119">
        <f t="shared" si="66"/>
        <v>2.5312514659233017E-2</v>
      </c>
      <c r="AE66" s="119">
        <f t="shared" si="67"/>
        <v>1.9215472477185991E-3</v>
      </c>
      <c r="AF66" s="170">
        <v>7069358054.6499996</v>
      </c>
      <c r="AG66" s="170">
        <v>1123.6400000000001</v>
      </c>
      <c r="AH66" s="119">
        <f t="shared" si="68"/>
        <v>3.8534142498018314E-2</v>
      </c>
      <c r="AI66" s="119">
        <f t="shared" si="69"/>
        <v>2.3192749589667954E-3</v>
      </c>
      <c r="AJ66" s="120">
        <f t="shared" si="16"/>
        <v>1.1087896731942874E-2</v>
      </c>
      <c r="AK66" s="120">
        <f t="shared" si="17"/>
        <v>2.1386482086325075E-3</v>
      </c>
      <c r="AL66" s="121">
        <f t="shared" si="18"/>
        <v>0.23525686340264812</v>
      </c>
      <c r="AM66" s="121">
        <f t="shared" si="19"/>
        <v>1.5004110096384134E-2</v>
      </c>
      <c r="AN66" s="122">
        <f t="shared" si="20"/>
        <v>5.6363135136256376E-2</v>
      </c>
      <c r="AO66" s="208">
        <f t="shared" si="21"/>
        <v>4.7291688244676939E-4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84765307995.779999</v>
      </c>
      <c r="C67" s="182">
        <v>420.89</v>
      </c>
      <c r="D67" s="170">
        <v>82526612602.600006</v>
      </c>
      <c r="E67" s="182">
        <v>421.95</v>
      </c>
      <c r="F67" s="119">
        <f t="shared" si="54"/>
        <v>-2.6410514467681109E-2</v>
      </c>
      <c r="G67" s="119">
        <f t="shared" si="55"/>
        <v>2.5184727601035954E-3</v>
      </c>
      <c r="H67" s="170">
        <v>84537302650.929993</v>
      </c>
      <c r="I67" s="182">
        <v>424.83</v>
      </c>
      <c r="J67" s="119">
        <f t="shared" si="56"/>
        <v>2.4364141274188681E-2</v>
      </c>
      <c r="K67" s="119">
        <f t="shared" si="57"/>
        <v>6.8254532527550552E-3</v>
      </c>
      <c r="L67" s="170">
        <v>87829549586.550003</v>
      </c>
      <c r="M67" s="182">
        <v>425.73</v>
      </c>
      <c r="N67" s="119">
        <f t="shared" si="58"/>
        <v>3.8944310172922138E-2</v>
      </c>
      <c r="O67" s="119">
        <f t="shared" si="59"/>
        <v>2.1184944566062522E-3</v>
      </c>
      <c r="P67" s="170">
        <v>89595125225.330002</v>
      </c>
      <c r="Q67" s="182">
        <v>426.59</v>
      </c>
      <c r="R67" s="119">
        <f t="shared" si="60"/>
        <v>2.010229640356E-2</v>
      </c>
      <c r="S67" s="119">
        <f t="shared" si="61"/>
        <v>2.0200596622271315E-3</v>
      </c>
      <c r="T67" s="170">
        <v>95018953562</v>
      </c>
      <c r="U67" s="182">
        <v>426.37</v>
      </c>
      <c r="V67" s="119">
        <f t="shared" si="62"/>
        <v>6.0537091979381411E-2</v>
      </c>
      <c r="W67" s="119">
        <f t="shared" si="63"/>
        <v>-5.1571766801840281E-4</v>
      </c>
      <c r="X67" s="170">
        <v>96945068612.75</v>
      </c>
      <c r="Y67" s="182">
        <v>427.93</v>
      </c>
      <c r="Z67" s="119">
        <f t="shared" si="64"/>
        <v>2.0270851009669424E-2</v>
      </c>
      <c r="AA67" s="119">
        <f t="shared" si="65"/>
        <v>3.6587940052067508E-3</v>
      </c>
      <c r="AB67" s="170">
        <v>100315448109.99001</v>
      </c>
      <c r="AC67" s="182">
        <v>429.5</v>
      </c>
      <c r="AD67" s="119">
        <f t="shared" si="66"/>
        <v>3.4765868398145015E-2</v>
      </c>
      <c r="AE67" s="119">
        <f t="shared" si="67"/>
        <v>3.6688243404294934E-3</v>
      </c>
      <c r="AF67" s="170">
        <v>99100599346.119995</v>
      </c>
      <c r="AG67" s="182">
        <v>432.58</v>
      </c>
      <c r="AH67" s="119">
        <f t="shared" si="68"/>
        <v>-1.2110285970491803E-2</v>
      </c>
      <c r="AI67" s="119">
        <f t="shared" si="69"/>
        <v>7.1711292200232462E-3</v>
      </c>
      <c r="AJ67" s="120">
        <f t="shared" si="16"/>
        <v>2.0057969849961721E-2</v>
      </c>
      <c r="AK67" s="120">
        <f t="shared" si="17"/>
        <v>3.4331887536666406E-3</v>
      </c>
      <c r="AL67" s="121">
        <f t="shared" si="18"/>
        <v>0.20083202521992069</v>
      </c>
      <c r="AM67" s="121">
        <f t="shared" si="19"/>
        <v>2.5192558359995249E-2</v>
      </c>
      <c r="AN67" s="122">
        <f t="shared" si="20"/>
        <v>2.7836980983017918E-2</v>
      </c>
      <c r="AO67" s="208">
        <f t="shared" si="21"/>
        <v>2.5562808201697613E-3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232977085.96000001</v>
      </c>
      <c r="C68" s="182">
        <v>0.76080000000000003</v>
      </c>
      <c r="D68" s="170">
        <v>204216988.30000001</v>
      </c>
      <c r="E68" s="182">
        <v>0.76090000000000002</v>
      </c>
      <c r="F68" s="119">
        <f t="shared" si="54"/>
        <v>-0.12344603565407217</v>
      </c>
      <c r="G68" s="119">
        <f t="shared" si="55"/>
        <v>1.3144058885382359E-4</v>
      </c>
      <c r="H68" s="170">
        <v>205308796.94999999</v>
      </c>
      <c r="I68" s="182">
        <v>0.76090000000000002</v>
      </c>
      <c r="J68" s="119">
        <f t="shared" si="56"/>
        <v>5.3463164797831666E-3</v>
      </c>
      <c r="K68" s="119">
        <f t="shared" si="57"/>
        <v>0</v>
      </c>
      <c r="L68" s="170">
        <v>204461484.44</v>
      </c>
      <c r="M68" s="182">
        <v>0.76119999999999999</v>
      </c>
      <c r="N68" s="119">
        <f t="shared" si="58"/>
        <v>-4.1270151234987819E-3</v>
      </c>
      <c r="O68" s="119">
        <f t="shared" si="59"/>
        <v>3.9426994348793133E-4</v>
      </c>
      <c r="P68" s="170">
        <v>213451753.13</v>
      </c>
      <c r="Q68" s="182">
        <v>0.76190000000000002</v>
      </c>
      <c r="R68" s="119">
        <f t="shared" si="60"/>
        <v>4.3970475488933597E-2</v>
      </c>
      <c r="S68" s="119">
        <f t="shared" si="61"/>
        <v>9.1960063058333416E-4</v>
      </c>
      <c r="T68" s="170">
        <v>213517971.27000001</v>
      </c>
      <c r="U68" s="182">
        <v>0.76249999999999996</v>
      </c>
      <c r="V68" s="119">
        <f t="shared" si="62"/>
        <v>3.1022532740542169E-4</v>
      </c>
      <c r="W68" s="119">
        <f t="shared" si="63"/>
        <v>7.8750492190567513E-4</v>
      </c>
      <c r="X68" s="170">
        <v>213928239.03999999</v>
      </c>
      <c r="Y68" s="182">
        <v>0.76359999999999995</v>
      </c>
      <c r="Z68" s="119">
        <f t="shared" si="64"/>
        <v>1.9214671606315741E-3</v>
      </c>
      <c r="AA68" s="119">
        <f t="shared" si="65"/>
        <v>1.4426229508196589E-3</v>
      </c>
      <c r="AB68" s="170">
        <v>215736055.56999999</v>
      </c>
      <c r="AC68" s="182">
        <v>0.76380000000000003</v>
      </c>
      <c r="AD68" s="119">
        <f t="shared" si="66"/>
        <v>8.4505745389788309E-3</v>
      </c>
      <c r="AE68" s="119">
        <f t="shared" si="67"/>
        <v>2.619172341541239E-4</v>
      </c>
      <c r="AF68" s="170">
        <v>223087884.87</v>
      </c>
      <c r="AG68" s="182">
        <v>0.76380000000000003</v>
      </c>
      <c r="AH68" s="119">
        <f t="shared" si="68"/>
        <v>3.4077888745001922E-2</v>
      </c>
      <c r="AI68" s="119">
        <f t="shared" si="69"/>
        <v>0</v>
      </c>
      <c r="AJ68" s="120">
        <f t="shared" si="16"/>
        <v>-4.1870128796045545E-3</v>
      </c>
      <c r="AK68" s="120">
        <f t="shared" si="17"/>
        <v>4.9216953372556839E-4</v>
      </c>
      <c r="AL68" s="121">
        <f t="shared" si="18"/>
        <v>9.2406105520850004E-2</v>
      </c>
      <c r="AM68" s="121">
        <f t="shared" si="19"/>
        <v>3.8112761203837739E-3</v>
      </c>
      <c r="AN68" s="122">
        <f t="shared" si="20"/>
        <v>5.1149914340785516E-2</v>
      </c>
      <c r="AO68" s="208">
        <f t="shared" si="21"/>
        <v>5.1415250029102186E-4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498588270.13999999</v>
      </c>
      <c r="C69" s="182">
        <v>1168.76</v>
      </c>
      <c r="D69" s="170">
        <v>503863808.14999998</v>
      </c>
      <c r="E69" s="182">
        <v>1180.6400000000001</v>
      </c>
      <c r="F69" s="119">
        <f t="shared" si="54"/>
        <v>1.0580950908689964E-2</v>
      </c>
      <c r="G69" s="119">
        <f t="shared" si="55"/>
        <v>1.0164618912351646E-2</v>
      </c>
      <c r="H69" s="170">
        <v>510588731.82999998</v>
      </c>
      <c r="I69" s="182">
        <v>1185.8499999999999</v>
      </c>
      <c r="J69" s="119">
        <f t="shared" si="56"/>
        <v>1.3346709113106217E-2</v>
      </c>
      <c r="K69" s="119">
        <f t="shared" si="57"/>
        <v>4.41286082124933E-3</v>
      </c>
      <c r="L69" s="170">
        <v>516755287.52999997</v>
      </c>
      <c r="M69" s="182">
        <v>1182.67</v>
      </c>
      <c r="N69" s="119">
        <f t="shared" si="58"/>
        <v>1.2077343888687964E-2</v>
      </c>
      <c r="O69" s="119">
        <f t="shared" si="59"/>
        <v>-2.6816207783445095E-3</v>
      </c>
      <c r="P69" s="170">
        <v>520859138.19999999</v>
      </c>
      <c r="Q69" s="182">
        <v>1191.23</v>
      </c>
      <c r="R69" s="119">
        <f t="shared" si="60"/>
        <v>7.9415746080039283E-3</v>
      </c>
      <c r="S69" s="119">
        <f t="shared" si="61"/>
        <v>7.2378600962229069E-3</v>
      </c>
      <c r="T69" s="170">
        <v>521393379.19</v>
      </c>
      <c r="U69" s="181">
        <v>1192.05</v>
      </c>
      <c r="V69" s="119">
        <f t="shared" si="62"/>
        <v>1.0256918825428598E-3</v>
      </c>
      <c r="W69" s="119">
        <f t="shared" si="63"/>
        <v>6.8836412783420189E-4</v>
      </c>
      <c r="X69" s="170">
        <v>532994110.88</v>
      </c>
      <c r="Y69" s="181">
        <v>1215.17</v>
      </c>
      <c r="Z69" s="119">
        <f t="shared" si="64"/>
        <v>2.2249480244689868E-2</v>
      </c>
      <c r="AA69" s="119">
        <f t="shared" si="65"/>
        <v>1.9395159599010208E-2</v>
      </c>
      <c r="AB69" s="170">
        <v>532370023.48000002</v>
      </c>
      <c r="AC69" s="181">
        <v>1206.3499999999999</v>
      </c>
      <c r="AD69" s="119">
        <f t="shared" si="66"/>
        <v>-1.1709086221789141E-3</v>
      </c>
      <c r="AE69" s="119">
        <f t="shared" si="67"/>
        <v>-7.2582437025273524E-3</v>
      </c>
      <c r="AF69" s="170">
        <v>518947638.01999998</v>
      </c>
      <c r="AG69" s="181">
        <v>1177.08</v>
      </c>
      <c r="AH69" s="119">
        <f t="shared" si="68"/>
        <v>-2.5212511726825822E-2</v>
      </c>
      <c r="AI69" s="119">
        <f t="shared" si="69"/>
        <v>-2.4263273511004255E-2</v>
      </c>
      <c r="AJ69" s="120">
        <f t="shared" si="16"/>
        <v>5.1047912870895084E-3</v>
      </c>
      <c r="AK69" s="120">
        <f t="shared" si="17"/>
        <v>9.6196569559902148E-4</v>
      </c>
      <c r="AL69" s="121">
        <f t="shared" si="18"/>
        <v>2.9936323319950688E-2</v>
      </c>
      <c r="AM69" s="121">
        <f t="shared" si="19"/>
        <v>-3.0153137281475916E-3</v>
      </c>
      <c r="AN69" s="122">
        <f t="shared" si="20"/>
        <v>1.4261256435520493E-2</v>
      </c>
      <c r="AO69" s="208">
        <f t="shared" si="21"/>
        <v>1.3054840958679821E-2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322584272.57999998</v>
      </c>
      <c r="C70" s="181">
        <v>146.06</v>
      </c>
      <c r="D70" s="170">
        <v>322883142.41000003</v>
      </c>
      <c r="E70" s="181">
        <v>146.19</v>
      </c>
      <c r="F70" s="119">
        <f t="shared" si="54"/>
        <v>9.2648605466630134E-4</v>
      </c>
      <c r="G70" s="119">
        <f t="shared" si="55"/>
        <v>8.9004518690945808E-4</v>
      </c>
      <c r="H70" s="170">
        <v>312931280.33999997</v>
      </c>
      <c r="I70" s="181">
        <v>141.16</v>
      </c>
      <c r="J70" s="119">
        <f t="shared" si="56"/>
        <v>-3.0821869471782722E-2</v>
      </c>
      <c r="K70" s="119">
        <f t="shared" si="57"/>
        <v>-3.4407278199603264E-2</v>
      </c>
      <c r="L70" s="170">
        <v>312951192.24000001</v>
      </c>
      <c r="M70" s="181">
        <v>141.18</v>
      </c>
      <c r="N70" s="119">
        <f t="shared" si="58"/>
        <v>6.3630264057979352E-5</v>
      </c>
      <c r="O70" s="119">
        <f t="shared" si="59"/>
        <v>1.4168319637298266E-4</v>
      </c>
      <c r="P70" s="170">
        <v>313933373.5</v>
      </c>
      <c r="Q70" s="181">
        <v>141.16999999999999</v>
      </c>
      <c r="R70" s="119">
        <f t="shared" si="60"/>
        <v>3.1384486921742184E-3</v>
      </c>
      <c r="S70" s="119">
        <f t="shared" si="61"/>
        <v>-7.0831562544406619E-5</v>
      </c>
      <c r="T70" s="170">
        <v>313850563.64999998</v>
      </c>
      <c r="U70" s="181">
        <v>141.13</v>
      </c>
      <c r="V70" s="119">
        <f t="shared" si="62"/>
        <v>-2.6378160778762772E-4</v>
      </c>
      <c r="W70" s="119">
        <f t="shared" si="63"/>
        <v>-2.8334632003961213E-4</v>
      </c>
      <c r="X70" s="170">
        <v>313850563.64999998</v>
      </c>
      <c r="Y70" s="181">
        <v>140.82</v>
      </c>
      <c r="Z70" s="119">
        <f t="shared" si="64"/>
        <v>0</v>
      </c>
      <c r="AA70" s="119">
        <f t="shared" si="65"/>
        <v>-2.196556366470646E-3</v>
      </c>
      <c r="AB70" s="170">
        <v>313522536.69</v>
      </c>
      <c r="AC70" s="181">
        <v>140.97</v>
      </c>
      <c r="AD70" s="119">
        <f t="shared" si="66"/>
        <v>-1.0451692556645775E-3</v>
      </c>
      <c r="AE70" s="119">
        <f t="shared" si="67"/>
        <v>1.0651896037495079E-3</v>
      </c>
      <c r="AF70" s="170">
        <v>309888890.17000002</v>
      </c>
      <c r="AG70" s="181">
        <v>138.88</v>
      </c>
      <c r="AH70" s="119">
        <f t="shared" si="68"/>
        <v>-1.1589745854834041E-2</v>
      </c>
      <c r="AI70" s="119">
        <f t="shared" si="69"/>
        <v>-1.4825849471518788E-2</v>
      </c>
      <c r="AJ70" s="120">
        <f t="shared" ref="AJ70:AJ111" si="70">AVERAGE(F70,J70,N70,R70,V70,Z70,AD70,AH70)</f>
        <v>-4.949000147396309E-3</v>
      </c>
      <c r="AK70" s="120">
        <f t="shared" ref="AK70:AK109" si="71">AVERAGE(G70,K70,O70,S70,W70,AA70,AE70,AI70)</f>
        <v>-6.2108679916430959E-3</v>
      </c>
      <c r="AL70" s="121">
        <f t="shared" ref="AL70:AL111" si="72">((AF70-D70)/D70)</f>
        <v>-4.0244443060764648E-2</v>
      </c>
      <c r="AM70" s="121">
        <f t="shared" ref="AM70:AM109" si="73">((AG70-E70)/E70)</f>
        <v>-5.0003420206580496E-2</v>
      </c>
      <c r="AN70" s="122">
        <f t="shared" ref="AN70:AN111" si="74">STDEV(F70,J70,N70,R70,V70,Z70,AD70,AH70)</f>
        <v>1.1340466556078998E-2</v>
      </c>
      <c r="AO70" s="208">
        <f t="shared" ref="AO70:AO109" si="75">STDEV(G70,K70,O70,S70,W70,AA70,AE70,AI70)</f>
        <v>1.2546625053053225E-2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429849704.05000001</v>
      </c>
      <c r="C71" s="182">
        <v>150.21230399999999</v>
      </c>
      <c r="D71" s="170">
        <v>444112127.67000002</v>
      </c>
      <c r="E71" s="182">
        <v>150.468997</v>
      </c>
      <c r="F71" s="119">
        <f t="shared" si="54"/>
        <v>3.3180024286677191E-2</v>
      </c>
      <c r="G71" s="119">
        <f t="shared" si="55"/>
        <v>1.7088680032496721E-3</v>
      </c>
      <c r="H71" s="170">
        <v>456447538.38999999</v>
      </c>
      <c r="I71" s="181">
        <v>148.53830300000001</v>
      </c>
      <c r="J71" s="119">
        <f t="shared" si="56"/>
        <v>2.7775442172040535E-2</v>
      </c>
      <c r="K71" s="119">
        <f t="shared" si="57"/>
        <v>-1.2831174783467111E-2</v>
      </c>
      <c r="L71" s="170">
        <v>454867903.13</v>
      </c>
      <c r="M71" s="181">
        <v>148.199535</v>
      </c>
      <c r="N71" s="119">
        <f t="shared" si="58"/>
        <v>-3.460715913972815E-3</v>
      </c>
      <c r="O71" s="119">
        <f t="shared" si="59"/>
        <v>-2.2806777319922386E-3</v>
      </c>
      <c r="P71" s="170">
        <v>510902885.27999997</v>
      </c>
      <c r="Q71" s="181">
        <v>148.58935099999999</v>
      </c>
      <c r="R71" s="119">
        <f t="shared" si="60"/>
        <v>0.12318957166337</v>
      </c>
      <c r="S71" s="119">
        <f t="shared" si="61"/>
        <v>2.6303456350250773E-3</v>
      </c>
      <c r="T71" s="170">
        <v>521564256.91000003</v>
      </c>
      <c r="U71" s="181">
        <v>148.75447199999999</v>
      </c>
      <c r="V71" s="119">
        <f t="shared" si="62"/>
        <v>2.086770683269306E-2</v>
      </c>
      <c r="W71" s="119">
        <f t="shared" si="63"/>
        <v>1.1112572932632245E-3</v>
      </c>
      <c r="X71" s="170">
        <v>516121925.88999999</v>
      </c>
      <c r="Y71" s="181">
        <v>149.97269900000001</v>
      </c>
      <c r="Z71" s="119">
        <f t="shared" si="64"/>
        <v>-1.0434631874973666E-2</v>
      </c>
      <c r="AA71" s="119">
        <f t="shared" si="65"/>
        <v>8.1895151360559647E-3</v>
      </c>
      <c r="AB71" s="170">
        <v>469258190.75999999</v>
      </c>
      <c r="AC71" s="181">
        <v>150.30879999999999</v>
      </c>
      <c r="AD71" s="119">
        <f t="shared" si="66"/>
        <v>-9.0799736998555591E-2</v>
      </c>
      <c r="AE71" s="119">
        <f t="shared" si="67"/>
        <v>2.2410812250567356E-3</v>
      </c>
      <c r="AF71" s="170">
        <v>466119200.5</v>
      </c>
      <c r="AG71" s="181">
        <v>150.63489899999999</v>
      </c>
      <c r="AH71" s="119">
        <f t="shared" si="68"/>
        <v>-6.6892604579073039E-3</v>
      </c>
      <c r="AI71" s="119">
        <f t="shared" si="69"/>
        <v>2.1695270004151407E-3</v>
      </c>
      <c r="AJ71" s="120">
        <f t="shared" si="70"/>
        <v>1.1703549963671428E-2</v>
      </c>
      <c r="AK71" s="120">
        <f t="shared" si="71"/>
        <v>3.6734272220080805E-4</v>
      </c>
      <c r="AL71" s="121">
        <f t="shared" si="72"/>
        <v>4.9552965251046827E-2</v>
      </c>
      <c r="AM71" s="121">
        <f t="shared" si="73"/>
        <v>1.1025659990276165E-3</v>
      </c>
      <c r="AN71" s="122">
        <f t="shared" si="74"/>
        <v>5.951942401080202E-2</v>
      </c>
      <c r="AO71" s="208">
        <f t="shared" si="75"/>
        <v>6.0548953423447249E-3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920252897.76999998</v>
      </c>
      <c r="C72" s="182">
        <v>1.3480000000000001</v>
      </c>
      <c r="D72" s="170">
        <v>939470330.09000003</v>
      </c>
      <c r="E72" s="182">
        <v>1.3480000000000001</v>
      </c>
      <c r="F72" s="119">
        <f t="shared" si="54"/>
        <v>2.088277294922802E-2</v>
      </c>
      <c r="G72" s="119">
        <f t="shared" si="55"/>
        <v>0</v>
      </c>
      <c r="H72" s="170">
        <v>872413988.38</v>
      </c>
      <c r="I72" s="182">
        <v>1.381</v>
      </c>
      <c r="J72" s="119">
        <f t="shared" si="56"/>
        <v>-7.1376753008874833E-2</v>
      </c>
      <c r="K72" s="119">
        <f t="shared" si="57"/>
        <v>2.4480712166172043E-2</v>
      </c>
      <c r="L72" s="170">
        <v>892511664.26999998</v>
      </c>
      <c r="M72" s="182">
        <v>1.383</v>
      </c>
      <c r="N72" s="119">
        <f t="shared" si="58"/>
        <v>2.3036856535645071E-2</v>
      </c>
      <c r="O72" s="119">
        <f t="shared" si="59"/>
        <v>1.4482259232440273E-3</v>
      </c>
      <c r="P72" s="170">
        <v>936953501.85000002</v>
      </c>
      <c r="Q72" s="182">
        <v>1.383</v>
      </c>
      <c r="R72" s="119">
        <f t="shared" si="60"/>
        <v>4.9794125230116469E-2</v>
      </c>
      <c r="S72" s="119">
        <f t="shared" si="61"/>
        <v>0</v>
      </c>
      <c r="T72" s="170">
        <v>1038208748.1900001</v>
      </c>
      <c r="U72" s="182">
        <v>1.3747</v>
      </c>
      <c r="V72" s="119">
        <f t="shared" si="62"/>
        <v>0.1080685926676971</v>
      </c>
      <c r="W72" s="119">
        <f t="shared" si="63"/>
        <v>-6.001446131597957E-3</v>
      </c>
      <c r="X72" s="170">
        <v>1396109338.6800001</v>
      </c>
      <c r="Y72" s="182">
        <v>1.3747</v>
      </c>
      <c r="Z72" s="119">
        <f t="shared" si="64"/>
        <v>0.34472892962418139</v>
      </c>
      <c r="AA72" s="119">
        <f t="shared" si="65"/>
        <v>0</v>
      </c>
      <c r="AB72" s="170">
        <v>1367702378.01</v>
      </c>
      <c r="AC72" s="182">
        <v>1.3747</v>
      </c>
      <c r="AD72" s="119">
        <f t="shared" si="66"/>
        <v>-2.034723204191043E-2</v>
      </c>
      <c r="AE72" s="119">
        <f t="shared" si="67"/>
        <v>0</v>
      </c>
      <c r="AF72" s="170">
        <v>1308904424.55</v>
      </c>
      <c r="AG72" s="182">
        <v>1.3113999999999999</v>
      </c>
      <c r="AH72" s="119">
        <f t="shared" si="68"/>
        <v>-4.2990313101268975E-2</v>
      </c>
      <c r="AI72" s="119">
        <f t="shared" si="69"/>
        <v>-4.6046410125845733E-2</v>
      </c>
      <c r="AJ72" s="120">
        <f t="shared" si="70"/>
        <v>5.1474622356851726E-2</v>
      </c>
      <c r="AK72" s="120">
        <f t="shared" si="71"/>
        <v>-3.2648647710034522E-3</v>
      </c>
      <c r="AL72" s="121">
        <f t="shared" si="72"/>
        <v>0.39323657451173433</v>
      </c>
      <c r="AM72" s="121">
        <f t="shared" si="73"/>
        <v>-2.7151335311572839E-2</v>
      </c>
      <c r="AN72" s="122">
        <f t="shared" si="74"/>
        <v>0.13099772150782638</v>
      </c>
      <c r="AO72" s="208">
        <f t="shared" si="75"/>
        <v>1.9539034673670422E-2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1844028294.3</v>
      </c>
      <c r="C73" s="182">
        <v>398.2</v>
      </c>
      <c r="D73" s="170">
        <v>1909655749.3</v>
      </c>
      <c r="E73" s="182">
        <v>402.86</v>
      </c>
      <c r="F73" s="119">
        <f t="shared" si="54"/>
        <v>3.5589180059144604E-2</v>
      </c>
      <c r="G73" s="119">
        <f t="shared" si="55"/>
        <v>1.1702661978905135E-2</v>
      </c>
      <c r="H73" s="170">
        <v>1909655749.3</v>
      </c>
      <c r="I73" s="182">
        <v>402.86</v>
      </c>
      <c r="J73" s="119">
        <f t="shared" si="56"/>
        <v>0</v>
      </c>
      <c r="K73" s="119">
        <f t="shared" si="57"/>
        <v>0</v>
      </c>
      <c r="L73" s="170">
        <v>1912235183.7</v>
      </c>
      <c r="M73" s="182">
        <v>390.07</v>
      </c>
      <c r="N73" s="119">
        <f t="shared" si="58"/>
        <v>1.3507326652699621E-3</v>
      </c>
      <c r="O73" s="119">
        <f t="shared" si="59"/>
        <v>-3.1748001787221418E-2</v>
      </c>
      <c r="P73" s="170">
        <v>1831339684.0376</v>
      </c>
      <c r="Q73" s="182">
        <v>364.76</v>
      </c>
      <c r="R73" s="119">
        <f t="shared" si="60"/>
        <v>-4.2304158166295541E-2</v>
      </c>
      <c r="S73" s="119">
        <f t="shared" si="61"/>
        <v>-6.4885789730048465E-2</v>
      </c>
      <c r="T73" s="170">
        <v>2013576376.74</v>
      </c>
      <c r="U73" s="182">
        <v>389.88</v>
      </c>
      <c r="V73" s="119">
        <f t="shared" si="62"/>
        <v>9.9510044090028241E-2</v>
      </c>
      <c r="W73" s="119">
        <f t="shared" si="63"/>
        <v>6.8867200350915689E-2</v>
      </c>
      <c r="X73" s="170">
        <v>2034812332.3199999</v>
      </c>
      <c r="Y73" s="182">
        <v>391.04</v>
      </c>
      <c r="Z73" s="119">
        <f t="shared" si="64"/>
        <v>1.0546386928903658E-2</v>
      </c>
      <c r="AA73" s="119">
        <f t="shared" si="65"/>
        <v>2.9752744434185519E-3</v>
      </c>
      <c r="AB73" s="170">
        <v>1989457655.29</v>
      </c>
      <c r="AC73" s="182">
        <v>388.29</v>
      </c>
      <c r="AD73" s="119">
        <f t="shared" si="66"/>
        <v>-2.2289366104975707E-2</v>
      </c>
      <c r="AE73" s="119">
        <f t="shared" si="67"/>
        <v>-7.0325286415711943E-3</v>
      </c>
      <c r="AF73" s="170">
        <v>1988084390.46</v>
      </c>
      <c r="AG73" s="182">
        <v>386.89</v>
      </c>
      <c r="AH73" s="119">
        <f t="shared" si="68"/>
        <v>-6.9027095216044954E-4</v>
      </c>
      <c r="AI73" s="119">
        <f t="shared" si="69"/>
        <v>-3.6055525509285174E-3</v>
      </c>
      <c r="AJ73" s="120">
        <f t="shared" si="70"/>
        <v>1.0214068564989343E-2</v>
      </c>
      <c r="AK73" s="120">
        <f t="shared" si="71"/>
        <v>-2.9658419920662775E-3</v>
      </c>
      <c r="AL73" s="121">
        <f t="shared" si="72"/>
        <v>4.1069517994931158E-2</v>
      </c>
      <c r="AM73" s="121">
        <f t="shared" si="73"/>
        <v>-3.9641562825795632E-2</v>
      </c>
      <c r="AN73" s="122">
        <f t="shared" si="74"/>
        <v>4.2651755797679679E-2</v>
      </c>
      <c r="AO73" s="208">
        <f t="shared" si="75"/>
        <v>3.7982484467880731E-2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1224497042.29</v>
      </c>
      <c r="C74" s="182">
        <v>104.68</v>
      </c>
      <c r="D74" s="170">
        <v>1277301236.9300001</v>
      </c>
      <c r="E74" s="182">
        <v>104.89</v>
      </c>
      <c r="F74" s="119">
        <f t="shared" si="54"/>
        <v>4.3123170425342999E-2</v>
      </c>
      <c r="G74" s="119">
        <f t="shared" si="55"/>
        <v>2.0061138708444186E-3</v>
      </c>
      <c r="H74" s="170">
        <v>2178279463.6999998</v>
      </c>
      <c r="I74" s="182">
        <v>105.04</v>
      </c>
      <c r="J74" s="119">
        <f t="shared" si="56"/>
        <v>0.7053764614958844</v>
      </c>
      <c r="K74" s="119">
        <f t="shared" si="57"/>
        <v>1.4300695967204278E-3</v>
      </c>
      <c r="L74" s="170">
        <v>2628099475.8200002</v>
      </c>
      <c r="M74" s="182">
        <v>105.14</v>
      </c>
      <c r="N74" s="119">
        <f t="shared" si="58"/>
        <v>0.20650243442865746</v>
      </c>
      <c r="O74" s="119">
        <f t="shared" si="59"/>
        <v>9.520182787508978E-4</v>
      </c>
      <c r="P74" s="170">
        <v>3948591504.0599999</v>
      </c>
      <c r="Q74" s="182">
        <v>105.2</v>
      </c>
      <c r="R74" s="119">
        <f t="shared" si="60"/>
        <v>0.50245131144740618</v>
      </c>
      <c r="S74" s="119">
        <f t="shared" si="61"/>
        <v>5.7066768118701041E-4</v>
      </c>
      <c r="T74" s="170">
        <v>3617684471.0599999</v>
      </c>
      <c r="U74" s="182">
        <v>105.26</v>
      </c>
      <c r="V74" s="119">
        <f t="shared" si="62"/>
        <v>-8.3803815274321625E-2</v>
      </c>
      <c r="W74" s="119">
        <f t="shared" si="63"/>
        <v>5.7034220532321551E-4</v>
      </c>
      <c r="X74" s="170">
        <v>3594092167.8699999</v>
      </c>
      <c r="Y74" s="182">
        <v>105.33</v>
      </c>
      <c r="Z74" s="119">
        <f t="shared" si="64"/>
        <v>-6.5213822207903591E-3</v>
      </c>
      <c r="AA74" s="119">
        <f t="shared" si="65"/>
        <v>6.6501995059845313E-4</v>
      </c>
      <c r="AB74" s="170">
        <v>3547564451.9499998</v>
      </c>
      <c r="AC74" s="182">
        <v>105.42</v>
      </c>
      <c r="AD74" s="119">
        <f t="shared" si="66"/>
        <v>-1.2945610114271006E-2</v>
      </c>
      <c r="AE74" s="119">
        <f t="shared" si="67"/>
        <v>8.5445741953862539E-4</v>
      </c>
      <c r="AF74" s="170">
        <v>3339092540.77</v>
      </c>
      <c r="AG74" s="182">
        <v>105.53</v>
      </c>
      <c r="AH74" s="119">
        <f t="shared" si="68"/>
        <v>-5.8764798780585506E-2</v>
      </c>
      <c r="AI74" s="119">
        <f t="shared" si="69"/>
        <v>1.0434452665528309E-3</v>
      </c>
      <c r="AJ74" s="120">
        <f t="shared" si="70"/>
        <v>0.16192722142591529</v>
      </c>
      <c r="AK74" s="120">
        <f t="shared" si="71"/>
        <v>1.0115167836894851E-3</v>
      </c>
      <c r="AL74" s="121">
        <f t="shared" si="72"/>
        <v>1.6141778025640416</v>
      </c>
      <c r="AM74" s="121">
        <f t="shared" si="73"/>
        <v>6.1016302793402664E-3</v>
      </c>
      <c r="AN74" s="122">
        <f t="shared" si="74"/>
        <v>0.29165518633873727</v>
      </c>
      <c r="AO74" s="208">
        <f t="shared" si="75"/>
        <v>4.9319366844570954E-4</v>
      </c>
      <c r="AP74" s="126"/>
      <c r="AQ74" s="124"/>
      <c r="AR74" s="124"/>
      <c r="AS74" s="125"/>
      <c r="AT74" s="125"/>
    </row>
    <row r="75" spans="1:46">
      <c r="A75" s="203" t="s">
        <v>183</v>
      </c>
      <c r="B75" s="170">
        <v>440990102.85000002</v>
      </c>
      <c r="C75" s="182">
        <v>1.1599999999999999</v>
      </c>
      <c r="D75" s="170">
        <v>525817891.16000003</v>
      </c>
      <c r="E75" s="182">
        <v>1.17</v>
      </c>
      <c r="F75" s="119">
        <f t="shared" si="54"/>
        <v>0.19235757846214893</v>
      </c>
      <c r="G75" s="119">
        <f t="shared" si="55"/>
        <v>8.6206896551724223E-3</v>
      </c>
      <c r="H75" s="170">
        <v>599521423.48000002</v>
      </c>
      <c r="I75" s="182">
        <v>1.18</v>
      </c>
      <c r="J75" s="119">
        <f t="shared" si="56"/>
        <v>0.14016931253024423</v>
      </c>
      <c r="K75" s="119">
        <f t="shared" si="57"/>
        <v>8.5470085470085548E-3</v>
      </c>
      <c r="L75" s="170">
        <v>605092859.99000001</v>
      </c>
      <c r="M75" s="182">
        <v>1.18</v>
      </c>
      <c r="N75" s="119">
        <f t="shared" si="58"/>
        <v>9.2931399809866068E-3</v>
      </c>
      <c r="O75" s="119">
        <f t="shared" si="59"/>
        <v>0</v>
      </c>
      <c r="P75" s="170">
        <v>611282080.70000005</v>
      </c>
      <c r="Q75" s="182">
        <v>1.18</v>
      </c>
      <c r="R75" s="119">
        <f t="shared" si="60"/>
        <v>1.0228546921049976E-2</v>
      </c>
      <c r="S75" s="119">
        <f t="shared" si="61"/>
        <v>0</v>
      </c>
      <c r="T75" s="170">
        <v>619136083.38</v>
      </c>
      <c r="U75" s="182">
        <v>1.2</v>
      </c>
      <c r="V75" s="119">
        <f t="shared" si="62"/>
        <v>1.2848409806166836E-2</v>
      </c>
      <c r="W75" s="119">
        <f t="shared" si="63"/>
        <v>1.6949152542372899E-2</v>
      </c>
      <c r="X75" s="170">
        <v>659478610.26999998</v>
      </c>
      <c r="Y75" s="182">
        <v>1.22</v>
      </c>
      <c r="Z75" s="119">
        <f t="shared" si="64"/>
        <v>6.5159385752097121E-2</v>
      </c>
      <c r="AA75" s="119">
        <f t="shared" si="65"/>
        <v>1.6666666666666684E-2</v>
      </c>
      <c r="AB75" s="170">
        <v>657026241.96000004</v>
      </c>
      <c r="AC75" s="182">
        <v>1.18</v>
      </c>
      <c r="AD75" s="119">
        <f t="shared" si="66"/>
        <v>-3.7186472340564741E-3</v>
      </c>
      <c r="AE75" s="119">
        <f t="shared" si="67"/>
        <v>-3.2786885245901669E-2</v>
      </c>
      <c r="AF75" s="170">
        <v>548321919.50999999</v>
      </c>
      <c r="AG75" s="182">
        <v>1.1200000000000001</v>
      </c>
      <c r="AH75" s="119">
        <f t="shared" si="68"/>
        <v>-0.1654489813461941</v>
      </c>
      <c r="AI75" s="119">
        <f t="shared" si="69"/>
        <v>-5.0847457627118502E-2</v>
      </c>
      <c r="AJ75" s="120">
        <f t="shared" si="70"/>
        <v>3.2611093109055397E-2</v>
      </c>
      <c r="AK75" s="120">
        <f t="shared" si="71"/>
        <v>-4.1063531827249516E-3</v>
      </c>
      <c r="AL75" s="121">
        <f t="shared" si="72"/>
        <v>4.2798141197428863E-2</v>
      </c>
      <c r="AM75" s="121">
        <f t="shared" si="73"/>
        <v>-4.2735042735042583E-2</v>
      </c>
      <c r="AN75" s="122">
        <f t="shared" si="74"/>
        <v>0.1069913304842887</v>
      </c>
      <c r="AO75" s="208">
        <f t="shared" si="75"/>
        <v>2.4605359156362579E-2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158115412180.49997</v>
      </c>
      <c r="C76" s="177"/>
      <c r="D76" s="175">
        <f>SUM(D56:D75)</f>
        <v>158334968004.49997</v>
      </c>
      <c r="E76" s="177"/>
      <c r="F76" s="119">
        <f>((D76-B76)/B76)</f>
        <v>1.3885795253745501E-3</v>
      </c>
      <c r="G76" s="119"/>
      <c r="H76" s="175">
        <f>SUM(H56:H75)</f>
        <v>165576885668.21002</v>
      </c>
      <c r="I76" s="177"/>
      <c r="J76" s="119">
        <f>((H76-D76)/D76)</f>
        <v>4.5737955140169879E-2</v>
      </c>
      <c r="K76" s="119"/>
      <c r="L76" s="175">
        <f>SUM(L56:L75)</f>
        <v>176648664915.79001</v>
      </c>
      <c r="M76" s="177"/>
      <c r="N76" s="119">
        <f>((L76-H76)/H76)</f>
        <v>6.6867903710703239E-2</v>
      </c>
      <c r="O76" s="119"/>
      <c r="P76" s="175">
        <f>SUM(P56:P75)</f>
        <v>182624048185.13763</v>
      </c>
      <c r="Q76" s="177"/>
      <c r="R76" s="119">
        <f>((P76-L76)/L76)</f>
        <v>3.3826370961796651E-2</v>
      </c>
      <c r="S76" s="119"/>
      <c r="T76" s="175">
        <f>SUM(T56:T75)</f>
        <v>189749305921.67999</v>
      </c>
      <c r="U76" s="177"/>
      <c r="V76" s="119">
        <f>((T76-P76)/P76)</f>
        <v>3.9015988350663604E-2</v>
      </c>
      <c r="W76" s="119"/>
      <c r="X76" s="175">
        <f>SUM(X56:X75)</f>
        <v>193529956991.67999</v>
      </c>
      <c r="Y76" s="177"/>
      <c r="Z76" s="119">
        <f>((X76-T76)/T76)</f>
        <v>1.9924452696340734E-2</v>
      </c>
      <c r="AA76" s="119"/>
      <c r="AB76" s="175">
        <f>SUM(AB56:AB75)</f>
        <v>201200483423.17007</v>
      </c>
      <c r="AC76" s="177"/>
      <c r="AD76" s="119">
        <f>((AB76-X76)/X76)</f>
        <v>3.963482734520446E-2</v>
      </c>
      <c r="AE76" s="119"/>
      <c r="AF76" s="175">
        <f>SUM(AF56:AF75)</f>
        <v>200050224229.23996</v>
      </c>
      <c r="AG76" s="177"/>
      <c r="AH76" s="119">
        <f>((AF76-AB76)/AB76)</f>
        <v>-5.716980269430366E-3</v>
      </c>
      <c r="AI76" s="119"/>
      <c r="AJ76" s="120">
        <f t="shared" si="70"/>
        <v>3.0084887182602844E-2</v>
      </c>
      <c r="AK76" s="120"/>
      <c r="AL76" s="121">
        <f t="shared" si="72"/>
        <v>0.26346205611103174</v>
      </c>
      <c r="AM76" s="121"/>
      <c r="AN76" s="122">
        <f t="shared" si="74"/>
        <v>2.3879039471604066E-2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2375569536.8499999</v>
      </c>
      <c r="C78" s="182">
        <v>85.5</v>
      </c>
      <c r="D78" s="170">
        <v>2376700624.8099999</v>
      </c>
      <c r="E78" s="182">
        <v>85.5</v>
      </c>
      <c r="F78" s="119">
        <f t="shared" ref="F78:G80" si="76">((D78-B78)/B78)</f>
        <v>4.7613338294439419E-4</v>
      </c>
      <c r="G78" s="119">
        <f t="shared" si="76"/>
        <v>0</v>
      </c>
      <c r="H78" s="170">
        <v>2444343044.1500001</v>
      </c>
      <c r="I78" s="182">
        <v>85.5</v>
      </c>
      <c r="J78" s="119">
        <f t="shared" ref="J78:K80" si="77">((H78-D78)/D78)</f>
        <v>2.8460639356043285E-2</v>
      </c>
      <c r="K78" s="119">
        <f t="shared" si="77"/>
        <v>0</v>
      </c>
      <c r="L78" s="170">
        <v>2399746016.7800002</v>
      </c>
      <c r="M78" s="182">
        <v>85.5</v>
      </c>
      <c r="N78" s="119">
        <f t="shared" ref="N78:O80" si="78">((L78-H78)/H78)</f>
        <v>-1.8244995307321165E-2</v>
      </c>
      <c r="O78" s="119">
        <f t="shared" si="78"/>
        <v>0</v>
      </c>
      <c r="P78" s="170">
        <v>2401895160.8800001</v>
      </c>
      <c r="Q78" s="182">
        <v>85.5</v>
      </c>
      <c r="R78" s="119">
        <f t="shared" ref="R78:S80" si="79">((P78-L78)/L78)</f>
        <v>8.955714833870814E-4</v>
      </c>
      <c r="S78" s="119">
        <f t="shared" si="79"/>
        <v>0</v>
      </c>
      <c r="T78" s="170">
        <v>2403369068.3400002</v>
      </c>
      <c r="U78" s="182">
        <v>76.95</v>
      </c>
      <c r="V78" s="119">
        <f t="shared" ref="V78:W80" si="80">((T78-P78)/P78)</f>
        <v>6.1364354448344518E-4</v>
      </c>
      <c r="W78" s="119">
        <f t="shared" si="80"/>
        <v>-9.9999999999999964E-2</v>
      </c>
      <c r="X78" s="170">
        <v>2412454547.9200001</v>
      </c>
      <c r="Y78" s="182">
        <v>69.3</v>
      </c>
      <c r="Z78" s="119">
        <f t="shared" ref="Z78:AA80" si="81">((X78-T78)/T78)</f>
        <v>3.7803097741768133E-3</v>
      </c>
      <c r="AA78" s="119">
        <f t="shared" si="81"/>
        <v>-9.9415204678362637E-2</v>
      </c>
      <c r="AB78" s="170">
        <v>2411416040.6900001</v>
      </c>
      <c r="AC78" s="182">
        <v>69.3</v>
      </c>
      <c r="AD78" s="119">
        <f t="shared" ref="AD78:AE80" si="82">((AB78-X78)/X78)</f>
        <v>-4.3047742843296762E-4</v>
      </c>
      <c r="AE78" s="119">
        <f t="shared" si="82"/>
        <v>0</v>
      </c>
      <c r="AF78" s="170">
        <v>2413293706.71</v>
      </c>
      <c r="AG78" s="182">
        <v>69.3</v>
      </c>
      <c r="AH78" s="119">
        <f t="shared" ref="AH78:AH80" si="83">((AF78-AB78)/AB78)</f>
        <v>7.7865701658960001E-4</v>
      </c>
      <c r="AI78" s="119">
        <f t="shared" ref="AI78:AI80" si="84">((AG78-AC78)/AC78)</f>
        <v>0</v>
      </c>
      <c r="AJ78" s="120">
        <f t="shared" si="70"/>
        <v>2.0411852277338106E-3</v>
      </c>
      <c r="AK78" s="120">
        <f t="shared" si="71"/>
        <v>-2.4926900584795325E-2</v>
      </c>
      <c r="AL78" s="121">
        <f t="shared" si="72"/>
        <v>1.5396588664979817E-2</v>
      </c>
      <c r="AM78" s="121">
        <f t="shared" si="73"/>
        <v>-0.18947368421052635</v>
      </c>
      <c r="AN78" s="122">
        <f t="shared" si="74"/>
        <v>1.2683194834572519E-2</v>
      </c>
      <c r="AO78" s="208">
        <f t="shared" si="75"/>
        <v>4.6155915793453468E-2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9807170979.2299995</v>
      </c>
      <c r="C79" s="182">
        <v>40.700000000000003</v>
      </c>
      <c r="D79" s="170">
        <v>9840249870.2900009</v>
      </c>
      <c r="E79" s="182">
        <v>40.700000000000003</v>
      </c>
      <c r="F79" s="119">
        <f t="shared" si="76"/>
        <v>3.3729289649438261E-3</v>
      </c>
      <c r="G79" s="119">
        <f t="shared" si="76"/>
        <v>0</v>
      </c>
      <c r="H79" s="170">
        <v>9837329189.2399998</v>
      </c>
      <c r="I79" s="182">
        <v>40.700000000000003</v>
      </c>
      <c r="J79" s="119">
        <f t="shared" si="77"/>
        <v>-2.9680964289528446E-4</v>
      </c>
      <c r="K79" s="119">
        <f t="shared" si="77"/>
        <v>0</v>
      </c>
      <c r="L79" s="170">
        <v>9835152576.6299992</v>
      </c>
      <c r="M79" s="182">
        <v>40.700000000000003</v>
      </c>
      <c r="N79" s="119">
        <f t="shared" si="78"/>
        <v>-2.212605238809507E-4</v>
      </c>
      <c r="O79" s="119">
        <f t="shared" si="78"/>
        <v>0</v>
      </c>
      <c r="P79" s="170">
        <v>9859052640.2299995</v>
      </c>
      <c r="Q79" s="182">
        <v>40.700000000000003</v>
      </c>
      <c r="R79" s="119">
        <f t="shared" si="79"/>
        <v>2.4300653613438606E-3</v>
      </c>
      <c r="S79" s="119">
        <f t="shared" si="79"/>
        <v>0</v>
      </c>
      <c r="T79" s="170">
        <v>9858240445.4400005</v>
      </c>
      <c r="U79" s="182">
        <v>40.700000000000003</v>
      </c>
      <c r="V79" s="119">
        <f t="shared" si="80"/>
        <v>-8.2380611975316594E-5</v>
      </c>
      <c r="W79" s="119">
        <f t="shared" si="80"/>
        <v>0</v>
      </c>
      <c r="X79" s="170">
        <v>9858227420.3899994</v>
      </c>
      <c r="Y79" s="182">
        <v>40.700000000000003</v>
      </c>
      <c r="Z79" s="119">
        <f t="shared" si="81"/>
        <v>-1.3212347652941696E-6</v>
      </c>
      <c r="AA79" s="119">
        <f t="shared" si="81"/>
        <v>0</v>
      </c>
      <c r="AB79" s="170">
        <v>9847194056.5200005</v>
      </c>
      <c r="AC79" s="182">
        <v>40.700000000000003</v>
      </c>
      <c r="AD79" s="119">
        <f t="shared" si="82"/>
        <v>-1.1192036255096298E-3</v>
      </c>
      <c r="AE79" s="119">
        <f t="shared" si="82"/>
        <v>0</v>
      </c>
      <c r="AF79" s="170">
        <v>9874117114.8299999</v>
      </c>
      <c r="AG79" s="182">
        <v>40.700000000000003</v>
      </c>
      <c r="AH79" s="119">
        <f t="shared" si="83"/>
        <v>2.7340842635444193E-3</v>
      </c>
      <c r="AI79" s="119">
        <f t="shared" si="84"/>
        <v>0</v>
      </c>
      <c r="AJ79" s="120">
        <f t="shared" si="70"/>
        <v>8.520128688507036E-4</v>
      </c>
      <c r="AK79" s="120">
        <f t="shared" si="71"/>
        <v>0</v>
      </c>
      <c r="AL79" s="121">
        <f t="shared" si="72"/>
        <v>3.4417057479660231E-3</v>
      </c>
      <c r="AM79" s="121">
        <f t="shared" si="73"/>
        <v>0</v>
      </c>
      <c r="AN79" s="122">
        <f t="shared" si="74"/>
        <v>1.7048725986507952E-3</v>
      </c>
      <c r="AO79" s="208">
        <f t="shared" si="75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32767023980.578201</v>
      </c>
      <c r="C80" s="182">
        <v>12.280252793272286</v>
      </c>
      <c r="D80" s="170">
        <v>32767023980.578201</v>
      </c>
      <c r="E80" s="182">
        <v>12.280252793272286</v>
      </c>
      <c r="F80" s="119">
        <f t="shared" si="76"/>
        <v>0</v>
      </c>
      <c r="G80" s="119">
        <f t="shared" si="76"/>
        <v>0</v>
      </c>
      <c r="H80" s="170">
        <v>32767023980.578201</v>
      </c>
      <c r="I80" s="182">
        <v>12.280252793272286</v>
      </c>
      <c r="J80" s="119">
        <f t="shared" si="77"/>
        <v>0</v>
      </c>
      <c r="K80" s="119">
        <f t="shared" si="77"/>
        <v>0</v>
      </c>
      <c r="L80" s="170">
        <v>32767023980.578201</v>
      </c>
      <c r="M80" s="182">
        <v>12.280252793272286</v>
      </c>
      <c r="N80" s="119">
        <f t="shared" si="78"/>
        <v>0</v>
      </c>
      <c r="O80" s="119">
        <f t="shared" si="78"/>
        <v>0</v>
      </c>
      <c r="P80" s="170">
        <v>31874936840.354698</v>
      </c>
      <c r="Q80" s="182">
        <v>11.95</v>
      </c>
      <c r="R80" s="119">
        <f t="shared" si="79"/>
        <v>-2.7225149917559328E-2</v>
      </c>
      <c r="S80" s="119">
        <f t="shared" si="79"/>
        <v>-2.6892996327666407E-2</v>
      </c>
      <c r="T80" s="170">
        <v>31874936840.354702</v>
      </c>
      <c r="U80" s="182">
        <v>11.95</v>
      </c>
      <c r="V80" s="119">
        <f t="shared" si="80"/>
        <v>1.1967701409828271E-16</v>
      </c>
      <c r="W80" s="119">
        <f t="shared" si="80"/>
        <v>0</v>
      </c>
      <c r="X80" s="170">
        <v>31874936840.354698</v>
      </c>
      <c r="Y80" s="182">
        <v>11.95</v>
      </c>
      <c r="Z80" s="119">
        <f t="shared" si="81"/>
        <v>-1.1967701409828268E-16</v>
      </c>
      <c r="AA80" s="119">
        <f t="shared" si="81"/>
        <v>0</v>
      </c>
      <c r="AB80" s="170">
        <v>31874936840.354698</v>
      </c>
      <c r="AC80" s="182">
        <v>11.95</v>
      </c>
      <c r="AD80" s="119">
        <f t="shared" si="82"/>
        <v>0</v>
      </c>
      <c r="AE80" s="119">
        <f t="shared" si="82"/>
        <v>0</v>
      </c>
      <c r="AF80" s="170">
        <v>31874936840.354698</v>
      </c>
      <c r="AG80" s="182">
        <v>11.95</v>
      </c>
      <c r="AH80" s="119">
        <f t="shared" si="83"/>
        <v>0</v>
      </c>
      <c r="AI80" s="119">
        <f t="shared" si="84"/>
        <v>0</v>
      </c>
      <c r="AJ80" s="120">
        <f t="shared" si="70"/>
        <v>-3.403143739694916E-3</v>
      </c>
      <c r="AK80" s="120">
        <f t="shared" si="71"/>
        <v>-3.3616245409583008E-3</v>
      </c>
      <c r="AL80" s="121">
        <f t="shared" si="72"/>
        <v>-2.7225149917559328E-2</v>
      </c>
      <c r="AM80" s="121">
        <f t="shared" si="73"/>
        <v>-2.6892996327666407E-2</v>
      </c>
      <c r="AN80" s="122">
        <f t="shared" si="74"/>
        <v>9.6255440627632874E-3</v>
      </c>
      <c r="AO80" s="208">
        <f t="shared" si="75"/>
        <v>9.508110034858918E-3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44949764496.658203</v>
      </c>
      <c r="C81" s="177"/>
      <c r="D81" s="175">
        <f>SUM(D78:D80)</f>
        <v>44983974475.6782</v>
      </c>
      <c r="E81" s="177"/>
      <c r="F81" s="119">
        <f>((D81-B81)/B81)</f>
        <v>7.6107137385647452E-4</v>
      </c>
      <c r="G81" s="119"/>
      <c r="H81" s="175">
        <f>SUM(H78:H80)</f>
        <v>45048696213.968201</v>
      </c>
      <c r="I81" s="177"/>
      <c r="J81" s="119">
        <f>((H81-D81)/D81)</f>
        <v>1.4387732307867655E-3</v>
      </c>
      <c r="K81" s="119"/>
      <c r="L81" s="175">
        <f>SUM(L78:L80)</f>
        <v>45001922573.988205</v>
      </c>
      <c r="M81" s="177"/>
      <c r="N81" s="119">
        <f>((L81-H81)/H81)</f>
        <v>-1.0382906479209641E-3</v>
      </c>
      <c r="O81" s="119"/>
      <c r="P81" s="175">
        <f>SUM(P78:P80)</f>
        <v>44135884641.464699</v>
      </c>
      <c r="Q81" s="177"/>
      <c r="R81" s="119">
        <f>((P81-L81)/L81)</f>
        <v>-1.9244465191451381E-2</v>
      </c>
      <c r="S81" s="119"/>
      <c r="T81" s="175">
        <f>SUM(T78:T80)</f>
        <v>44136546354.134705</v>
      </c>
      <c r="U81" s="177"/>
      <c r="V81" s="119">
        <f>((T81-P81)/P81)</f>
        <v>1.4992622791662224E-5</v>
      </c>
      <c r="W81" s="119"/>
      <c r="X81" s="175">
        <f>SUM(X78:X80)</f>
        <v>44145618808.664696</v>
      </c>
      <c r="Y81" s="177"/>
      <c r="Z81" s="119">
        <f>((X81-T81)/T81)</f>
        <v>2.0555424652389558E-4</v>
      </c>
      <c r="AA81" s="119"/>
      <c r="AB81" s="175">
        <f>SUM(AB78:AB80)</f>
        <v>44133546937.564697</v>
      </c>
      <c r="AC81" s="177"/>
      <c r="AD81" s="119">
        <f>((AB81-X81)/X81)</f>
        <v>-2.7345570015271963E-4</v>
      </c>
      <c r="AE81" s="119"/>
      <c r="AF81" s="175">
        <f>SUM(AF78:AF80)</f>
        <v>44162347661.894699</v>
      </c>
      <c r="AG81" s="177"/>
      <c r="AH81" s="119">
        <f>((AF81-AB81)/AB81)</f>
        <v>6.5258122966517821E-4</v>
      </c>
      <c r="AI81" s="119"/>
      <c r="AJ81" s="120">
        <f t="shared" si="70"/>
        <v>-2.1854048544876358E-3</v>
      </c>
      <c r="AK81" s="120"/>
      <c r="AL81" s="121">
        <f t="shared" si="72"/>
        <v>-1.8264878178510781E-2</v>
      </c>
      <c r="AM81" s="121"/>
      <c r="AN81" s="122">
        <f t="shared" si="74"/>
        <v>6.9324490478204926E-3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1205819248.29</v>
      </c>
      <c r="C83" s="170">
        <v>2677.39</v>
      </c>
      <c r="D83" s="170">
        <v>1210730437.1199999</v>
      </c>
      <c r="E83" s="170">
        <v>2680.25</v>
      </c>
      <c r="F83" s="119">
        <f t="shared" ref="F83:F102" si="85">((D83-B83)/B83)</f>
        <v>4.0729063140803184E-3</v>
      </c>
      <c r="G83" s="119">
        <f t="shared" ref="G83:G102" si="86">((E83-C83)/C83)</f>
        <v>1.0682044827238944E-3</v>
      </c>
      <c r="H83" s="170">
        <v>1220307581.9000001</v>
      </c>
      <c r="I83" s="170">
        <v>2678.57</v>
      </c>
      <c r="J83" s="119">
        <f t="shared" ref="J83:J102" si="87">((H83-D83)/D83)</f>
        <v>7.910220546517065E-3</v>
      </c>
      <c r="K83" s="119">
        <f t="shared" ref="K83:K102" si="88">((I83-E83)/E83)</f>
        <v>-6.2680720082075787E-4</v>
      </c>
      <c r="L83" s="170">
        <v>1205981562.6300001</v>
      </c>
      <c r="M83" s="170">
        <v>2663.68</v>
      </c>
      <c r="N83" s="119">
        <f t="shared" ref="N83:N102" si="89">((L83-H83)/H83)</f>
        <v>-1.1739678981338942E-2</v>
      </c>
      <c r="O83" s="119">
        <f t="shared" ref="O83:O102" si="90">((M83-I83)/I83)</f>
        <v>-5.5589362980994813E-3</v>
      </c>
      <c r="P83" s="170">
        <v>1203838355.47</v>
      </c>
      <c r="Q83" s="170">
        <v>2657.38</v>
      </c>
      <c r="R83" s="119">
        <f t="shared" ref="R83:R102" si="91">((P83-L83)/L83)</f>
        <v>-1.777147533935915E-3</v>
      </c>
      <c r="S83" s="119">
        <f t="shared" ref="S83:S102" si="92">((Q83-M83)/M83)</f>
        <v>-2.3651489668427617E-3</v>
      </c>
      <c r="T83" s="170">
        <v>1212076443.4100001</v>
      </c>
      <c r="U83" s="170">
        <v>2663.77</v>
      </c>
      <c r="V83" s="119">
        <f t="shared" ref="V83:V102" si="93">((T83-P83)/P83)</f>
        <v>6.8431844712106386E-3</v>
      </c>
      <c r="W83" s="119">
        <f t="shared" ref="W83:W102" si="94">((U83-Q83)/Q83)</f>
        <v>2.4046241034401828E-3</v>
      </c>
      <c r="X83" s="170">
        <v>1209932701.8599999</v>
      </c>
      <c r="Y83" s="170">
        <v>2668.5</v>
      </c>
      <c r="Z83" s="119">
        <f t="shared" ref="Z83:Z102" si="95">((X83-T83)/T83)</f>
        <v>-1.7686521024772059E-3</v>
      </c>
      <c r="AA83" s="119">
        <f t="shared" ref="AA83:AA102" si="96">((Y83-U83)/U83)</f>
        <v>1.7756788311303221E-3</v>
      </c>
      <c r="AB83" s="170">
        <v>1178391061.1099999</v>
      </c>
      <c r="AC83" s="170">
        <v>2596.17</v>
      </c>
      <c r="AD83" s="119">
        <f t="shared" ref="AD83:AD102" si="97">((AB83-X83)/X83)</f>
        <v>-2.6068921603252651E-2</v>
      </c>
      <c r="AE83" s="119">
        <f t="shared" ref="AE83:AE102" si="98">((AC83-Y83)/Y83)</f>
        <v>-2.7105115233277095E-2</v>
      </c>
      <c r="AF83" s="170">
        <v>1113447162.1400001</v>
      </c>
      <c r="AG83" s="170">
        <v>2457.9299999999998</v>
      </c>
      <c r="AH83" s="119">
        <f t="shared" ref="AH83:AH102" si="99">((AF83-AB83)/AB83)</f>
        <v>-5.5112348619502503E-2</v>
      </c>
      <c r="AI83" s="119">
        <f t="shared" ref="AI83:AI102" si="100">((AG83-AC83)/AC83)</f>
        <v>-5.3247668681172741E-2</v>
      </c>
      <c r="AJ83" s="120">
        <f t="shared" si="70"/>
        <v>-9.7050546885874001E-3</v>
      </c>
      <c r="AK83" s="120">
        <f t="shared" si="71"/>
        <v>-1.0456896120364805E-2</v>
      </c>
      <c r="AL83" s="121">
        <f t="shared" si="72"/>
        <v>-8.0350895622489149E-2</v>
      </c>
      <c r="AM83" s="121">
        <f t="shared" si="73"/>
        <v>-8.2947486241955096E-2</v>
      </c>
      <c r="AN83" s="122">
        <f t="shared" si="74"/>
        <v>2.1492692202211533E-2</v>
      </c>
      <c r="AO83" s="208">
        <f t="shared" si="75"/>
        <v>1.9792469646264594E-2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161238133</v>
      </c>
      <c r="C84" s="170">
        <v>116.6</v>
      </c>
      <c r="D84" s="170">
        <v>160599679</v>
      </c>
      <c r="E84" s="170">
        <v>117.25</v>
      </c>
      <c r="F84" s="119">
        <f t="shared" si="85"/>
        <v>-3.9596960602365696E-3</v>
      </c>
      <c r="G84" s="119">
        <f t="shared" si="86"/>
        <v>5.5746140651801515E-3</v>
      </c>
      <c r="H84" s="170">
        <v>157330306</v>
      </c>
      <c r="I84" s="170">
        <v>115.85</v>
      </c>
      <c r="J84" s="119">
        <f t="shared" si="87"/>
        <v>-2.0357282283235446E-2</v>
      </c>
      <c r="K84" s="119">
        <f t="shared" si="88"/>
        <v>-1.1940298507462735E-2</v>
      </c>
      <c r="L84" s="170">
        <v>154759978</v>
      </c>
      <c r="M84" s="170">
        <v>114.06</v>
      </c>
      <c r="N84" s="119">
        <f t="shared" si="89"/>
        <v>-1.6337144860062752E-2</v>
      </c>
      <c r="O84" s="119">
        <f t="shared" si="90"/>
        <v>-1.545101424255496E-2</v>
      </c>
      <c r="P84" s="170">
        <v>154063304</v>
      </c>
      <c r="Q84" s="170">
        <v>113.44</v>
      </c>
      <c r="R84" s="119">
        <f t="shared" si="91"/>
        <v>-4.5016418909028279E-3</v>
      </c>
      <c r="S84" s="119">
        <f t="shared" si="92"/>
        <v>-5.435735577766128E-3</v>
      </c>
      <c r="T84" s="170">
        <v>152265430</v>
      </c>
      <c r="U84" s="170">
        <v>112.44</v>
      </c>
      <c r="V84" s="119">
        <f t="shared" si="93"/>
        <v>-1.1669709485134759E-2</v>
      </c>
      <c r="W84" s="119">
        <f t="shared" si="94"/>
        <v>-8.8152327221438648E-3</v>
      </c>
      <c r="X84" s="170">
        <v>147877801</v>
      </c>
      <c r="Y84" s="170">
        <v>109.41</v>
      </c>
      <c r="Z84" s="119">
        <f t="shared" si="95"/>
        <v>-2.8815660915284581E-2</v>
      </c>
      <c r="AA84" s="119">
        <f t="shared" si="96"/>
        <v>-2.6947705442902894E-2</v>
      </c>
      <c r="AB84" s="170">
        <v>148097836</v>
      </c>
      <c r="AC84" s="170">
        <v>109.57</v>
      </c>
      <c r="AD84" s="119">
        <f t="shared" si="97"/>
        <v>1.4879515283027504E-3</v>
      </c>
      <c r="AE84" s="119">
        <f t="shared" si="98"/>
        <v>1.4623891783200494E-3</v>
      </c>
      <c r="AF84" s="170">
        <v>136369696</v>
      </c>
      <c r="AG84" s="170">
        <v>100.98</v>
      </c>
      <c r="AH84" s="119">
        <f t="shared" si="99"/>
        <v>-7.9191839102902215E-2</v>
      </c>
      <c r="AI84" s="119">
        <f t="shared" si="100"/>
        <v>-7.8397371543305561E-2</v>
      </c>
      <c r="AJ84" s="120">
        <f t="shared" si="70"/>
        <v>-2.0418127883682052E-2</v>
      </c>
      <c r="AK84" s="120">
        <f t="shared" si="71"/>
        <v>-1.7493794349079494E-2</v>
      </c>
      <c r="AL84" s="121">
        <f t="shared" si="72"/>
        <v>-0.15087192671163432</v>
      </c>
      <c r="AM84" s="121">
        <f t="shared" si="73"/>
        <v>-0.13876332622601276</v>
      </c>
      <c r="AN84" s="122">
        <f t="shared" si="74"/>
        <v>2.569644628084055E-2</v>
      </c>
      <c r="AO84" s="208">
        <f t="shared" si="75"/>
        <v>2.6580978673227274E-2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847326936.74000001</v>
      </c>
      <c r="C85" s="170">
        <v>1.2719</v>
      </c>
      <c r="D85" s="170">
        <v>834396778.05999994</v>
      </c>
      <c r="E85" s="170">
        <v>1.2742</v>
      </c>
      <c r="F85" s="119">
        <f t="shared" si="85"/>
        <v>-1.5259940548741992E-2</v>
      </c>
      <c r="G85" s="119">
        <f t="shared" si="86"/>
        <v>1.808318264014442E-3</v>
      </c>
      <c r="H85" s="170">
        <v>826920303.04999995</v>
      </c>
      <c r="I85" s="170">
        <v>1.2411000000000001</v>
      </c>
      <c r="J85" s="119">
        <f t="shared" si="87"/>
        <v>-8.9603354262501374E-3</v>
      </c>
      <c r="K85" s="119">
        <f t="shared" si="88"/>
        <v>-2.5977083660335826E-2</v>
      </c>
      <c r="L85" s="170">
        <v>818599097.5</v>
      </c>
      <c r="M85" s="170">
        <v>1.2285999999999999</v>
      </c>
      <c r="N85" s="119">
        <f t="shared" si="89"/>
        <v>-1.0062886978718684E-2</v>
      </c>
      <c r="O85" s="119">
        <f t="shared" si="90"/>
        <v>-1.0071710579324935E-2</v>
      </c>
      <c r="P85" s="170">
        <v>815873190.04999995</v>
      </c>
      <c r="Q85" s="170">
        <v>1.2244999999999999</v>
      </c>
      <c r="R85" s="119">
        <f t="shared" si="91"/>
        <v>-3.3299663514472022E-3</v>
      </c>
      <c r="S85" s="119">
        <f t="shared" si="92"/>
        <v>-3.3371316946117476E-3</v>
      </c>
      <c r="T85" s="170">
        <v>811016707.48000002</v>
      </c>
      <c r="U85" s="170">
        <v>1.2172000000000001</v>
      </c>
      <c r="V85" s="119">
        <f t="shared" si="93"/>
        <v>-5.9524968208629443E-3</v>
      </c>
      <c r="W85" s="119">
        <f t="shared" si="94"/>
        <v>-5.961616986525E-3</v>
      </c>
      <c r="X85" s="170">
        <v>784716033.13</v>
      </c>
      <c r="Y85" s="170">
        <v>1.1778</v>
      </c>
      <c r="Z85" s="119">
        <f t="shared" si="95"/>
        <v>-3.2429263302998737E-2</v>
      </c>
      <c r="AA85" s="119">
        <f t="shared" si="96"/>
        <v>-3.236937232993764E-2</v>
      </c>
      <c r="AB85" s="170">
        <v>785871057.52999997</v>
      </c>
      <c r="AC85" s="170">
        <v>1.1797</v>
      </c>
      <c r="AD85" s="119">
        <f t="shared" si="97"/>
        <v>1.4719011097465739E-3</v>
      </c>
      <c r="AE85" s="119">
        <f t="shared" si="98"/>
        <v>1.6131771098658624E-3</v>
      </c>
      <c r="AF85" s="170">
        <v>713128345.01999998</v>
      </c>
      <c r="AG85" s="170">
        <v>1.0705</v>
      </c>
      <c r="AH85" s="119">
        <f t="shared" si="99"/>
        <v>-9.2563165182124166E-2</v>
      </c>
      <c r="AI85" s="119">
        <f t="shared" si="100"/>
        <v>-9.2565906586420249E-2</v>
      </c>
      <c r="AJ85" s="120">
        <f t="shared" si="70"/>
        <v>-2.0885769187674659E-2</v>
      </c>
      <c r="AK85" s="120">
        <f t="shared" si="71"/>
        <v>-2.085766580790939E-2</v>
      </c>
      <c r="AL85" s="121">
        <f t="shared" si="72"/>
        <v>-0.14533665065432427</v>
      </c>
      <c r="AM85" s="121">
        <f t="shared" si="73"/>
        <v>-0.15986501334170458</v>
      </c>
      <c r="AN85" s="122">
        <f t="shared" si="74"/>
        <v>3.0689636008760374E-2</v>
      </c>
      <c r="AO85" s="208">
        <f t="shared" si="75"/>
        <v>3.1542903782959521E-2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3773883471.6599998</v>
      </c>
      <c r="C86" s="170">
        <v>378.89420000000001</v>
      </c>
      <c r="D86" s="170">
        <v>3776145799.9899998</v>
      </c>
      <c r="E86" s="170">
        <v>379.08629999999999</v>
      </c>
      <c r="F86" s="119">
        <f t="shared" si="85"/>
        <v>5.9946957742306871E-4</v>
      </c>
      <c r="G86" s="119">
        <f t="shared" si="86"/>
        <v>5.0700169070939114E-4</v>
      </c>
      <c r="H86" s="170">
        <v>3732084896.8800001</v>
      </c>
      <c r="I86" s="170">
        <v>374.09539999999998</v>
      </c>
      <c r="J86" s="119">
        <f t="shared" si="87"/>
        <v>-1.1668220837796131E-2</v>
      </c>
      <c r="K86" s="119">
        <f t="shared" si="88"/>
        <v>-1.3165603716093171E-2</v>
      </c>
      <c r="L86" s="170">
        <v>3640984463.5300002</v>
      </c>
      <c r="M86" s="170">
        <v>365.41269999999997</v>
      </c>
      <c r="N86" s="119">
        <f t="shared" si="89"/>
        <v>-2.441006457976326E-2</v>
      </c>
      <c r="O86" s="119">
        <f t="shared" si="90"/>
        <v>-2.3209855026284771E-2</v>
      </c>
      <c r="P86" s="170">
        <v>3630296793.5999999</v>
      </c>
      <c r="Q86" s="170">
        <v>364.90859999999998</v>
      </c>
      <c r="R86" s="119">
        <f t="shared" si="91"/>
        <v>-2.9353791638095637E-3</v>
      </c>
      <c r="S86" s="119">
        <f t="shared" si="92"/>
        <v>-1.3795360697643898E-3</v>
      </c>
      <c r="T86" s="170">
        <v>3587862714.3800001</v>
      </c>
      <c r="U86" s="170">
        <v>361.19880000000001</v>
      </c>
      <c r="V86" s="119">
        <f t="shared" si="93"/>
        <v>-1.168887328848941E-2</v>
      </c>
      <c r="W86" s="119">
        <f t="shared" si="94"/>
        <v>-1.0166381389750675E-2</v>
      </c>
      <c r="X86" s="170">
        <v>3511973984.2199998</v>
      </c>
      <c r="Y86" s="170">
        <v>353.76960000000003</v>
      </c>
      <c r="Z86" s="119">
        <f t="shared" si="95"/>
        <v>-2.1151514481265277E-2</v>
      </c>
      <c r="AA86" s="119">
        <f t="shared" si="96"/>
        <v>-2.0568174645098435E-2</v>
      </c>
      <c r="AB86" s="170">
        <v>3497285646.75</v>
      </c>
      <c r="AC86" s="170">
        <v>351.96719999999999</v>
      </c>
      <c r="AD86" s="119">
        <f t="shared" si="97"/>
        <v>-4.1823594183776486E-3</v>
      </c>
      <c r="AE86" s="119">
        <f t="shared" si="98"/>
        <v>-5.0948413882934938E-3</v>
      </c>
      <c r="AF86" s="170">
        <v>3158869897.7600002</v>
      </c>
      <c r="AG86" s="170">
        <v>318.42489999999998</v>
      </c>
      <c r="AH86" s="119">
        <f t="shared" si="99"/>
        <v>-9.6765258309536958E-2</v>
      </c>
      <c r="AI86" s="119">
        <f t="shared" si="100"/>
        <v>-9.5299505181164645E-2</v>
      </c>
      <c r="AJ86" s="120">
        <f t="shared" si="70"/>
        <v>-2.1525275062701896E-2</v>
      </c>
      <c r="AK86" s="120">
        <f t="shared" si="71"/>
        <v>-2.1047111965717524E-2</v>
      </c>
      <c r="AL86" s="121">
        <f t="shared" si="72"/>
        <v>-0.16346717921528195</v>
      </c>
      <c r="AM86" s="121">
        <f t="shared" si="73"/>
        <v>-0.16002002710200822</v>
      </c>
      <c r="AN86" s="122">
        <f t="shared" si="74"/>
        <v>3.1621191769216614E-2</v>
      </c>
      <c r="AO86" s="208">
        <f t="shared" si="75"/>
        <v>3.1178521683530712E-2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2263429521.9000001</v>
      </c>
      <c r="C87" s="170">
        <v>11.913</v>
      </c>
      <c r="D87" s="170">
        <v>2245443684.52</v>
      </c>
      <c r="E87" s="170">
        <v>11.119300000000001</v>
      </c>
      <c r="F87" s="119">
        <f t="shared" si="85"/>
        <v>-7.9462767477302271E-3</v>
      </c>
      <c r="G87" s="119">
        <f t="shared" si="86"/>
        <v>-6.6624695710568241E-2</v>
      </c>
      <c r="H87" s="170">
        <v>2213531141.3099999</v>
      </c>
      <c r="I87" s="170">
        <v>10.949199999999999</v>
      </c>
      <c r="J87" s="119">
        <f t="shared" si="87"/>
        <v>-1.4212132519734896E-2</v>
      </c>
      <c r="K87" s="119">
        <f t="shared" si="88"/>
        <v>-1.5297725576250434E-2</v>
      </c>
      <c r="L87" s="170">
        <v>2174357601.5500002</v>
      </c>
      <c r="M87" s="170">
        <v>10.7545</v>
      </c>
      <c r="N87" s="119">
        <f t="shared" si="89"/>
        <v>-1.7697306818469372E-2</v>
      </c>
      <c r="O87" s="119">
        <f t="shared" si="90"/>
        <v>-1.7782121068205824E-2</v>
      </c>
      <c r="P87" s="170">
        <v>2146414300.1400001</v>
      </c>
      <c r="Q87" s="170">
        <v>10.615600000000001</v>
      </c>
      <c r="R87" s="119">
        <f t="shared" si="91"/>
        <v>-1.285129060191414E-2</v>
      </c>
      <c r="S87" s="119">
        <f t="shared" si="92"/>
        <v>-1.291552373425074E-2</v>
      </c>
      <c r="T87" s="170">
        <v>2114122116.2</v>
      </c>
      <c r="U87" s="170">
        <v>10.46</v>
      </c>
      <c r="V87" s="119">
        <f t="shared" si="93"/>
        <v>-1.5044711516268688E-2</v>
      </c>
      <c r="W87" s="119">
        <f t="shared" si="94"/>
        <v>-1.4657673612419432E-2</v>
      </c>
      <c r="X87" s="170">
        <v>2067226389.48</v>
      </c>
      <c r="Y87" s="170">
        <v>10.228300000000001</v>
      </c>
      <c r="Z87" s="119">
        <f t="shared" si="95"/>
        <v>-2.218212768347181E-2</v>
      </c>
      <c r="AA87" s="119">
        <f t="shared" si="96"/>
        <v>-2.2151051625239004E-2</v>
      </c>
      <c r="AB87" s="170">
        <v>2048301144.8399999</v>
      </c>
      <c r="AC87" s="170">
        <v>10.1341</v>
      </c>
      <c r="AD87" s="119">
        <f t="shared" si="97"/>
        <v>-9.1548969848245076E-3</v>
      </c>
      <c r="AE87" s="119">
        <f t="shared" si="98"/>
        <v>-9.2097415992883191E-3</v>
      </c>
      <c r="AF87" s="170">
        <v>1895316490.8099999</v>
      </c>
      <c r="AG87" s="170">
        <v>9.3859999999999992</v>
      </c>
      <c r="AH87" s="119">
        <f t="shared" si="99"/>
        <v>-7.4688555642998547E-2</v>
      </c>
      <c r="AI87" s="119">
        <f t="shared" si="100"/>
        <v>-7.3820072823437791E-2</v>
      </c>
      <c r="AJ87" s="120">
        <f t="shared" si="70"/>
        <v>-2.1722162314426523E-2</v>
      </c>
      <c r="AK87" s="120">
        <f t="shared" si="71"/>
        <v>-2.905732571870747E-2</v>
      </c>
      <c r="AL87" s="121">
        <f t="shared" si="72"/>
        <v>-0.15592784451632569</v>
      </c>
      <c r="AM87" s="121">
        <f t="shared" si="73"/>
        <v>-0.15588211488133258</v>
      </c>
      <c r="AN87" s="122">
        <f t="shared" si="74"/>
        <v>2.187380133784057E-2</v>
      </c>
      <c r="AO87" s="208">
        <f t="shared" si="75"/>
        <v>2.574878255590092E-2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3028913147.6399999</v>
      </c>
      <c r="C88" s="170">
        <v>153.93</v>
      </c>
      <c r="D88" s="170">
        <v>3032697120.1100001</v>
      </c>
      <c r="E88" s="170">
        <v>154.08000000000001</v>
      </c>
      <c r="F88" s="119">
        <f t="shared" si="85"/>
        <v>1.2492839132573271E-3</v>
      </c>
      <c r="G88" s="119">
        <f t="shared" si="86"/>
        <v>9.744689144416662E-4</v>
      </c>
      <c r="H88" s="170">
        <v>2987946849.8899999</v>
      </c>
      <c r="I88" s="170">
        <v>151.79</v>
      </c>
      <c r="J88" s="119">
        <f t="shared" si="87"/>
        <v>-1.4755931254479219E-2</v>
      </c>
      <c r="K88" s="119">
        <f t="shared" si="88"/>
        <v>-1.4862409138110204E-2</v>
      </c>
      <c r="L88" s="170">
        <v>2997279843.04</v>
      </c>
      <c r="M88" s="170">
        <v>152.27000000000001</v>
      </c>
      <c r="N88" s="119">
        <f t="shared" si="89"/>
        <v>3.123547244604999E-3</v>
      </c>
      <c r="O88" s="119">
        <f t="shared" si="90"/>
        <v>3.16226365373225E-3</v>
      </c>
      <c r="P88" s="170">
        <v>2980393576.8899999</v>
      </c>
      <c r="Q88" s="170">
        <v>151.53</v>
      </c>
      <c r="R88" s="119">
        <f t="shared" si="91"/>
        <v>-5.6338637145316233E-3</v>
      </c>
      <c r="S88" s="119">
        <f t="shared" si="92"/>
        <v>-4.8597885335260327E-3</v>
      </c>
      <c r="T88" s="170">
        <v>2936661354.9499998</v>
      </c>
      <c r="U88" s="170">
        <v>149.31</v>
      </c>
      <c r="V88" s="119">
        <f t="shared" si="93"/>
        <v>-1.4673304317624397E-2</v>
      </c>
      <c r="W88" s="119">
        <f t="shared" si="94"/>
        <v>-1.4650564244704012E-2</v>
      </c>
      <c r="X88" s="170">
        <v>2877251232.54</v>
      </c>
      <c r="Y88" s="170">
        <v>153.93</v>
      </c>
      <c r="Z88" s="119">
        <f t="shared" si="95"/>
        <v>-2.0230498252670124E-2</v>
      </c>
      <c r="AA88" s="119">
        <f t="shared" si="96"/>
        <v>3.0942334739803123E-2</v>
      </c>
      <c r="AB88" s="170">
        <v>2836944225.3000002</v>
      </c>
      <c r="AC88" s="170">
        <v>153.93</v>
      </c>
      <c r="AD88" s="119">
        <f t="shared" si="97"/>
        <v>-1.4008859144502745E-2</v>
      </c>
      <c r="AE88" s="119">
        <f t="shared" si="98"/>
        <v>0</v>
      </c>
      <c r="AF88" s="170">
        <v>2598160725.4400001</v>
      </c>
      <c r="AG88" s="170">
        <v>153.93</v>
      </c>
      <c r="AH88" s="119">
        <f t="shared" si="99"/>
        <v>-8.4169261323686878E-2</v>
      </c>
      <c r="AI88" s="119">
        <f t="shared" si="100"/>
        <v>0</v>
      </c>
      <c r="AJ88" s="120">
        <f t="shared" si="70"/>
        <v>-1.8637360856204082E-2</v>
      </c>
      <c r="AK88" s="120">
        <f t="shared" si="71"/>
        <v>8.8288173954598724E-5</v>
      </c>
      <c r="AL88" s="121">
        <f t="shared" si="72"/>
        <v>-0.14328380891997511</v>
      </c>
      <c r="AM88" s="121">
        <f t="shared" si="73"/>
        <v>-9.7352024922122066E-4</v>
      </c>
      <c r="AN88" s="122">
        <f t="shared" si="74"/>
        <v>2.7741863757571476E-2</v>
      </c>
      <c r="AO88" s="208">
        <f t="shared" si="75"/>
        <v>1.4280171089836658E-2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4988601519.4700003</v>
      </c>
      <c r="C89" s="181">
        <v>103.2</v>
      </c>
      <c r="D89" s="170">
        <v>4979518172.1700001</v>
      </c>
      <c r="E89" s="181">
        <v>103.2</v>
      </c>
      <c r="F89" s="119">
        <f t="shared" si="85"/>
        <v>-1.8208203771234918E-3</v>
      </c>
      <c r="G89" s="119">
        <f t="shared" si="86"/>
        <v>0</v>
      </c>
      <c r="H89" s="170">
        <v>4983954731.2700005</v>
      </c>
      <c r="I89" s="181">
        <v>103.2</v>
      </c>
      <c r="J89" s="119">
        <f t="shared" si="87"/>
        <v>8.9096152410806338E-4</v>
      </c>
      <c r="K89" s="119">
        <f t="shared" si="88"/>
        <v>0</v>
      </c>
      <c r="L89" s="170">
        <v>4849278590.6400003</v>
      </c>
      <c r="M89" s="181">
        <v>103.2</v>
      </c>
      <c r="N89" s="119">
        <f t="shared" si="89"/>
        <v>-2.7021942993387147E-2</v>
      </c>
      <c r="O89" s="119">
        <f t="shared" si="90"/>
        <v>0</v>
      </c>
      <c r="P89" s="170">
        <v>4846075054.3800001</v>
      </c>
      <c r="Q89" s="181">
        <v>103.2</v>
      </c>
      <c r="R89" s="119">
        <f t="shared" si="91"/>
        <v>-6.6062120377732955E-4</v>
      </c>
      <c r="S89" s="119">
        <f t="shared" si="92"/>
        <v>0</v>
      </c>
      <c r="T89" s="170">
        <v>4813563499.3400002</v>
      </c>
      <c r="U89" s="181">
        <v>103.2</v>
      </c>
      <c r="V89" s="119">
        <f t="shared" si="93"/>
        <v>-6.708842656205919E-3</v>
      </c>
      <c r="W89" s="119">
        <f t="shared" si="94"/>
        <v>0</v>
      </c>
      <c r="X89" s="170">
        <v>4642049359.8800001</v>
      </c>
      <c r="Y89" s="181">
        <v>103.2</v>
      </c>
      <c r="Z89" s="119">
        <f t="shared" si="95"/>
        <v>-3.5631427628100634E-2</v>
      </c>
      <c r="AA89" s="119">
        <f t="shared" si="96"/>
        <v>0</v>
      </c>
      <c r="AB89" s="170">
        <v>4680104064</v>
      </c>
      <c r="AC89" s="181">
        <v>103.2</v>
      </c>
      <c r="AD89" s="119">
        <f t="shared" si="97"/>
        <v>8.1978241009017672E-3</v>
      </c>
      <c r="AE89" s="119">
        <f t="shared" si="98"/>
        <v>0</v>
      </c>
      <c r="AF89" s="170">
        <v>4250181591.5</v>
      </c>
      <c r="AG89" s="181">
        <v>132.4177</v>
      </c>
      <c r="AH89" s="119">
        <f t="shared" si="99"/>
        <v>-9.1861733547128233E-2</v>
      </c>
      <c r="AI89" s="119">
        <f t="shared" si="100"/>
        <v>0.28311724806201544</v>
      </c>
      <c r="AJ89" s="120">
        <f t="shared" si="70"/>
        <v>-1.9327075347589116E-2</v>
      </c>
      <c r="AK89" s="120">
        <f t="shared" si="71"/>
        <v>3.538965600775193E-2</v>
      </c>
      <c r="AL89" s="121">
        <f t="shared" si="72"/>
        <v>-0.14646729973718844</v>
      </c>
      <c r="AM89" s="121">
        <f t="shared" si="73"/>
        <v>0.28311724806201544</v>
      </c>
      <c r="AN89" s="122">
        <f t="shared" si="74"/>
        <v>3.2878203604342175E-2</v>
      </c>
      <c r="AO89" s="208">
        <f t="shared" si="75"/>
        <v>0.10009706298776254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2072430310.0999999</v>
      </c>
      <c r="C90" s="181">
        <v>3225.27</v>
      </c>
      <c r="D90" s="170">
        <v>2070411826.22</v>
      </c>
      <c r="E90" s="181">
        <v>3222.64</v>
      </c>
      <c r="F90" s="119">
        <f t="shared" si="85"/>
        <v>-9.7396948411861389E-4</v>
      </c>
      <c r="G90" s="119">
        <f t="shared" si="86"/>
        <v>-8.1543560694146821E-4</v>
      </c>
      <c r="H90" s="170">
        <v>2052850657.8800001</v>
      </c>
      <c r="I90" s="181">
        <v>3194.84</v>
      </c>
      <c r="J90" s="119">
        <f t="shared" si="87"/>
        <v>-8.4819687163697061E-3</v>
      </c>
      <c r="K90" s="119">
        <f t="shared" si="88"/>
        <v>-8.626467740734221E-3</v>
      </c>
      <c r="L90" s="170">
        <v>2027611217.46</v>
      </c>
      <c r="M90" s="181">
        <v>3155.56</v>
      </c>
      <c r="N90" s="119">
        <f t="shared" si="89"/>
        <v>-1.2294825404428155E-2</v>
      </c>
      <c r="O90" s="119">
        <f t="shared" si="90"/>
        <v>-1.2294825405967184E-2</v>
      </c>
      <c r="P90" s="170">
        <v>2020536573.3599999</v>
      </c>
      <c r="Q90" s="181">
        <v>3144.82</v>
      </c>
      <c r="R90" s="119">
        <f t="shared" si="91"/>
        <v>-3.4891521802007928E-3</v>
      </c>
      <c r="S90" s="119">
        <f t="shared" si="92"/>
        <v>-3.4035163330755182E-3</v>
      </c>
      <c r="T90" s="170">
        <v>2002726563.9400001</v>
      </c>
      <c r="U90" s="181">
        <v>3117.1</v>
      </c>
      <c r="V90" s="119">
        <f t="shared" si="93"/>
        <v>-8.8144949489249464E-3</v>
      </c>
      <c r="W90" s="119">
        <f t="shared" si="94"/>
        <v>-8.8144949472466639E-3</v>
      </c>
      <c r="X90" s="170">
        <v>1965414082.02</v>
      </c>
      <c r="Y90" s="181">
        <v>3059.26</v>
      </c>
      <c r="Z90" s="119">
        <f t="shared" si="95"/>
        <v>-1.8630841869193844E-2</v>
      </c>
      <c r="AA90" s="119">
        <f t="shared" si="96"/>
        <v>-1.8555708831927014E-2</v>
      </c>
      <c r="AB90" s="170">
        <v>1955488453.3099999</v>
      </c>
      <c r="AC90" s="181">
        <v>3045.23</v>
      </c>
      <c r="AD90" s="119">
        <f t="shared" si="97"/>
        <v>-5.0501463283496688E-3</v>
      </c>
      <c r="AE90" s="119">
        <f t="shared" si="98"/>
        <v>-4.5860763714101445E-3</v>
      </c>
      <c r="AF90" s="170">
        <v>1651116988.49</v>
      </c>
      <c r="AG90" s="181">
        <v>2835.42</v>
      </c>
      <c r="AH90" s="119">
        <f t="shared" si="99"/>
        <v>-0.15564983996954776</v>
      </c>
      <c r="AI90" s="119">
        <f t="shared" si="100"/>
        <v>-6.8897915756773689E-2</v>
      </c>
      <c r="AJ90" s="120">
        <f t="shared" si="70"/>
        <v>-2.6673154862641685E-2</v>
      </c>
      <c r="AK90" s="120">
        <f t="shared" si="71"/>
        <v>-1.574930512425949E-2</v>
      </c>
      <c r="AL90" s="121">
        <f t="shared" si="72"/>
        <v>-0.20251760177370923</v>
      </c>
      <c r="AM90" s="121">
        <f t="shared" si="73"/>
        <v>-0.12015614527219913</v>
      </c>
      <c r="AN90" s="122">
        <f t="shared" si="74"/>
        <v>5.2401952052455368E-2</v>
      </c>
      <c r="AO90" s="208">
        <f t="shared" si="75"/>
        <v>2.2179357147935348E-2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1614866260.3599999</v>
      </c>
      <c r="C91" s="181">
        <v>0.92159999999999997</v>
      </c>
      <c r="D91" s="170">
        <v>1600960150.5</v>
      </c>
      <c r="E91" s="181">
        <v>0.92159999999999997</v>
      </c>
      <c r="F91" s="119">
        <f t="shared" si="85"/>
        <v>-8.6113074508720154E-3</v>
      </c>
      <c r="G91" s="119">
        <f t="shared" si="86"/>
        <v>0</v>
      </c>
      <c r="H91" s="170">
        <v>1587831234.3099999</v>
      </c>
      <c r="I91" s="181">
        <v>0.90639999999999998</v>
      </c>
      <c r="J91" s="119">
        <f t="shared" si="87"/>
        <v>-8.2006514565023565E-3</v>
      </c>
      <c r="K91" s="119">
        <f t="shared" si="88"/>
        <v>-1.6493055555555546E-2</v>
      </c>
      <c r="L91" s="170">
        <v>1557027728.73</v>
      </c>
      <c r="M91" s="181">
        <v>0.88900000000000001</v>
      </c>
      <c r="N91" s="119">
        <f t="shared" si="89"/>
        <v>-1.9399735258001611E-2</v>
      </c>
      <c r="O91" s="119">
        <f t="shared" si="90"/>
        <v>-1.9196822594880817E-2</v>
      </c>
      <c r="P91" s="170">
        <v>1598636742.01</v>
      </c>
      <c r="Q91" s="181">
        <v>0.91279999999999994</v>
      </c>
      <c r="R91" s="119">
        <f t="shared" si="91"/>
        <v>2.6723360485004746E-2</v>
      </c>
      <c r="S91" s="119">
        <f t="shared" si="92"/>
        <v>2.677165354330701E-2</v>
      </c>
      <c r="T91" s="170">
        <v>1559351583.0799999</v>
      </c>
      <c r="U91" s="181">
        <v>0.90590000000000004</v>
      </c>
      <c r="V91" s="119">
        <f t="shared" si="93"/>
        <v>-2.4574162408281697E-2</v>
      </c>
      <c r="W91" s="119">
        <f t="shared" si="94"/>
        <v>-7.5591586327781622E-3</v>
      </c>
      <c r="X91" s="170">
        <v>1532339617.9200001</v>
      </c>
      <c r="Y91" s="181">
        <v>0.8901</v>
      </c>
      <c r="Z91" s="119">
        <f t="shared" si="95"/>
        <v>-1.7322562437552636E-2</v>
      </c>
      <c r="AA91" s="119">
        <f t="shared" si="96"/>
        <v>-1.7441218677558268E-2</v>
      </c>
      <c r="AB91" s="170">
        <v>1541803261.1400001</v>
      </c>
      <c r="AC91" s="181">
        <v>0.89570000000000005</v>
      </c>
      <c r="AD91" s="119">
        <f t="shared" si="97"/>
        <v>6.1759437068174159E-3</v>
      </c>
      <c r="AE91" s="119">
        <f t="shared" si="98"/>
        <v>6.2914279294461854E-3</v>
      </c>
      <c r="AF91" s="170">
        <v>1549000715.23</v>
      </c>
      <c r="AG91" s="181">
        <v>0.90029999999999999</v>
      </c>
      <c r="AH91" s="119">
        <f t="shared" si="99"/>
        <v>4.668205257704644E-3</v>
      </c>
      <c r="AI91" s="119">
        <f t="shared" si="100"/>
        <v>5.1356480964607982E-3</v>
      </c>
      <c r="AJ91" s="120">
        <f t="shared" si="70"/>
        <v>-5.0676136952104382E-3</v>
      </c>
      <c r="AK91" s="120">
        <f t="shared" si="71"/>
        <v>-2.811440736444851E-3</v>
      </c>
      <c r="AL91" s="121">
        <f t="shared" si="72"/>
        <v>-3.2455170888402433E-2</v>
      </c>
      <c r="AM91" s="121">
        <f t="shared" si="73"/>
        <v>-2.311197916666665E-2</v>
      </c>
      <c r="AN91" s="122">
        <f t="shared" si="74"/>
        <v>1.6862224916637188E-2</v>
      </c>
      <c r="AO91" s="208">
        <f t="shared" si="75"/>
        <v>1.5681293020577587E-2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354154599.19999999</v>
      </c>
      <c r="C92" s="174">
        <v>164.69</v>
      </c>
      <c r="D92" s="170">
        <v>350643933.11000001</v>
      </c>
      <c r="E92" s="174">
        <v>163.19</v>
      </c>
      <c r="F92" s="119">
        <f t="shared" si="85"/>
        <v>-9.9128067175471377E-3</v>
      </c>
      <c r="G92" s="119">
        <f t="shared" si="86"/>
        <v>-9.1080211306090227E-3</v>
      </c>
      <c r="H92" s="170">
        <v>340777737.44</v>
      </c>
      <c r="I92" s="174">
        <v>158.78</v>
      </c>
      <c r="J92" s="119">
        <f t="shared" si="87"/>
        <v>-2.8137363115034723E-2</v>
      </c>
      <c r="K92" s="119">
        <f t="shared" si="88"/>
        <v>-2.7023714688400004E-2</v>
      </c>
      <c r="L92" s="170">
        <v>335095348.54000002</v>
      </c>
      <c r="M92" s="174">
        <v>156.16</v>
      </c>
      <c r="N92" s="119">
        <f t="shared" si="89"/>
        <v>-1.6674765619043592E-2</v>
      </c>
      <c r="O92" s="119">
        <f t="shared" si="90"/>
        <v>-1.6500818742914754E-2</v>
      </c>
      <c r="P92" s="170">
        <v>346083573.54000002</v>
      </c>
      <c r="Q92" s="174">
        <v>161.22999999999999</v>
      </c>
      <c r="R92" s="119">
        <f t="shared" si="91"/>
        <v>3.2791338488807303E-2</v>
      </c>
      <c r="S92" s="119">
        <f t="shared" si="92"/>
        <v>3.2466700819672088E-2</v>
      </c>
      <c r="T92" s="170">
        <v>329070824.67000002</v>
      </c>
      <c r="U92" s="174">
        <v>153.54</v>
      </c>
      <c r="V92" s="119">
        <f t="shared" si="93"/>
        <v>-4.9157920718342581E-2</v>
      </c>
      <c r="W92" s="119">
        <f t="shared" si="94"/>
        <v>-4.7695838243503062E-2</v>
      </c>
      <c r="X92" s="170">
        <v>306104217.16000003</v>
      </c>
      <c r="Y92" s="174">
        <v>153.54</v>
      </c>
      <c r="Z92" s="119">
        <f t="shared" si="95"/>
        <v>-6.9792293294403854E-2</v>
      </c>
      <c r="AA92" s="119">
        <f t="shared" si="96"/>
        <v>0</v>
      </c>
      <c r="AB92" s="170">
        <v>303527022.48000002</v>
      </c>
      <c r="AC92" s="174">
        <v>142.62</v>
      </c>
      <c r="AD92" s="119">
        <f t="shared" si="97"/>
        <v>-8.4193373874784389E-3</v>
      </c>
      <c r="AE92" s="119">
        <f t="shared" si="98"/>
        <v>-7.1121531848378189E-2</v>
      </c>
      <c r="AF92" s="170">
        <v>261586826.13</v>
      </c>
      <c r="AG92" s="174">
        <v>120.28</v>
      </c>
      <c r="AH92" s="119">
        <f t="shared" si="99"/>
        <v>-0.13817615317187629</v>
      </c>
      <c r="AI92" s="119">
        <f t="shared" si="100"/>
        <v>-0.15664002243724584</v>
      </c>
      <c r="AJ92" s="120">
        <f t="shared" si="70"/>
        <v>-3.5934912691864912E-2</v>
      </c>
      <c r="AK92" s="120">
        <f t="shared" si="71"/>
        <v>-3.6952905783922352E-2</v>
      </c>
      <c r="AL92" s="121">
        <f t="shared" si="72"/>
        <v>-0.25398159948217908</v>
      </c>
      <c r="AM92" s="121">
        <f t="shared" si="73"/>
        <v>-0.2629450333966542</v>
      </c>
      <c r="AN92" s="122">
        <f t="shared" si="74"/>
        <v>5.1219068640934978E-2</v>
      </c>
      <c r="AO92" s="208">
        <f t="shared" si="75"/>
        <v>5.7426629992568923E-2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1112348846.25</v>
      </c>
      <c r="C93" s="171">
        <v>552.20000000000005</v>
      </c>
      <c r="D93" s="170">
        <v>1119629651.1900001</v>
      </c>
      <c r="E93" s="171">
        <v>552.20000000000005</v>
      </c>
      <c r="F93" s="119">
        <f t="shared" si="85"/>
        <v>6.5454330847246629E-3</v>
      </c>
      <c r="G93" s="119">
        <f t="shared" si="86"/>
        <v>0</v>
      </c>
      <c r="H93" s="170">
        <v>1119629651.1900001</v>
      </c>
      <c r="I93" s="171">
        <v>552.20000000000005</v>
      </c>
      <c r="J93" s="119">
        <f t="shared" si="87"/>
        <v>0</v>
      </c>
      <c r="K93" s="119">
        <f t="shared" si="88"/>
        <v>0</v>
      </c>
      <c r="L93" s="170">
        <v>1101877270.5899999</v>
      </c>
      <c r="M93" s="171">
        <v>552.20000000000005</v>
      </c>
      <c r="N93" s="119">
        <f t="shared" si="89"/>
        <v>-1.5855582764472163E-2</v>
      </c>
      <c r="O93" s="119">
        <f t="shared" si="90"/>
        <v>0</v>
      </c>
      <c r="P93" s="170">
        <v>1201973045.1099999</v>
      </c>
      <c r="Q93" s="171">
        <v>552.20000000000005</v>
      </c>
      <c r="R93" s="119">
        <f t="shared" si="91"/>
        <v>9.0841128310418573E-2</v>
      </c>
      <c r="S93" s="119">
        <f t="shared" si="92"/>
        <v>0</v>
      </c>
      <c r="T93" s="170">
        <v>1103368417.0899999</v>
      </c>
      <c r="U93" s="171">
        <v>552.20000000000005</v>
      </c>
      <c r="V93" s="119">
        <f t="shared" si="93"/>
        <v>-8.203564000137463E-2</v>
      </c>
      <c r="W93" s="119">
        <f t="shared" si="94"/>
        <v>0</v>
      </c>
      <c r="X93" s="170">
        <v>1103909606.98</v>
      </c>
      <c r="Y93" s="171">
        <v>552.20000000000005</v>
      </c>
      <c r="Z93" s="119">
        <f t="shared" si="95"/>
        <v>4.9048883547657407E-4</v>
      </c>
      <c r="AA93" s="119">
        <f t="shared" si="96"/>
        <v>0</v>
      </c>
      <c r="AB93" s="170">
        <v>1104154748.95</v>
      </c>
      <c r="AC93" s="171">
        <v>552.20000000000005</v>
      </c>
      <c r="AD93" s="119">
        <f t="shared" si="97"/>
        <v>2.2206706821826757E-4</v>
      </c>
      <c r="AE93" s="119">
        <f t="shared" si="98"/>
        <v>0</v>
      </c>
      <c r="AF93" s="170">
        <v>1087191817.9400001</v>
      </c>
      <c r="AG93" s="171">
        <v>552.20000000000005</v>
      </c>
      <c r="AH93" s="119">
        <f t="shared" si="99"/>
        <v>-1.5362820316745412E-2</v>
      </c>
      <c r="AI93" s="119">
        <f t="shared" si="100"/>
        <v>0</v>
      </c>
      <c r="AJ93" s="120">
        <f t="shared" si="70"/>
        <v>-1.8943657229692657E-3</v>
      </c>
      <c r="AK93" s="120">
        <f t="shared" si="71"/>
        <v>0</v>
      </c>
      <c r="AL93" s="121">
        <f t="shared" si="72"/>
        <v>-2.8971931223439287E-2</v>
      </c>
      <c r="AM93" s="121">
        <f t="shared" si="73"/>
        <v>0</v>
      </c>
      <c r="AN93" s="122">
        <f t="shared" si="74"/>
        <v>4.7031594534857911E-2</v>
      </c>
      <c r="AO93" s="208">
        <f t="shared" si="75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1676200850.1099999</v>
      </c>
      <c r="C94" s="171">
        <v>2.35</v>
      </c>
      <c r="D94" s="170">
        <v>1645567528.97</v>
      </c>
      <c r="E94" s="171">
        <v>2.31</v>
      </c>
      <c r="F94" s="119">
        <f t="shared" si="85"/>
        <v>-1.8275447800894247E-2</v>
      </c>
      <c r="G94" s="119">
        <f t="shared" si="86"/>
        <v>-1.7021276595744695E-2</v>
      </c>
      <c r="H94" s="170">
        <v>1652059742.6600001</v>
      </c>
      <c r="I94" s="171">
        <v>2.3199999999999998</v>
      </c>
      <c r="J94" s="119">
        <f t="shared" si="87"/>
        <v>3.9452733331847454E-3</v>
      </c>
      <c r="K94" s="119">
        <f t="shared" si="88"/>
        <v>4.3290043290042362E-3</v>
      </c>
      <c r="L94" s="170">
        <v>1640187357.3599999</v>
      </c>
      <c r="M94" s="171">
        <v>2.2999999999999998</v>
      </c>
      <c r="N94" s="119">
        <f t="shared" si="89"/>
        <v>-7.186414022100877E-3</v>
      </c>
      <c r="O94" s="119">
        <f t="shared" si="90"/>
        <v>-8.6206896551724223E-3</v>
      </c>
      <c r="P94" s="170">
        <v>1635582598.48</v>
      </c>
      <c r="Q94" s="171">
        <v>2.29</v>
      </c>
      <c r="R94" s="119">
        <f t="shared" si="91"/>
        <v>-2.8074590743167099E-3</v>
      </c>
      <c r="S94" s="119">
        <f t="shared" si="92"/>
        <v>-4.347826086956429E-3</v>
      </c>
      <c r="T94" s="170">
        <v>1624393579.21</v>
      </c>
      <c r="U94" s="171">
        <v>2.2799999999999998</v>
      </c>
      <c r="V94" s="119">
        <f t="shared" si="93"/>
        <v>-6.8409992136125074E-3</v>
      </c>
      <c r="W94" s="119">
        <f t="shared" si="94"/>
        <v>-4.3668122270743362E-3</v>
      </c>
      <c r="X94" s="170">
        <v>1547823208.6500001</v>
      </c>
      <c r="Y94" s="171">
        <v>2.17</v>
      </c>
      <c r="Z94" s="119">
        <f t="shared" si="95"/>
        <v>-4.7137819023662243E-2</v>
      </c>
      <c r="AA94" s="119">
        <f t="shared" si="96"/>
        <v>-4.8245614035087668E-2</v>
      </c>
      <c r="AB94" s="170">
        <v>1569327895.8800001</v>
      </c>
      <c r="AC94" s="171">
        <v>2.2000000000000002</v>
      </c>
      <c r="AD94" s="119">
        <f t="shared" si="97"/>
        <v>1.3893503540857388E-2</v>
      </c>
      <c r="AE94" s="119">
        <f t="shared" si="98"/>
        <v>1.3824884792626843E-2</v>
      </c>
      <c r="AF94" s="170">
        <v>1473652103.71</v>
      </c>
      <c r="AG94" s="171">
        <v>2.0699999999999998</v>
      </c>
      <c r="AH94" s="119">
        <f t="shared" si="99"/>
        <v>-6.0966094097467061E-2</v>
      </c>
      <c r="AI94" s="119">
        <f t="shared" si="100"/>
        <v>-5.9090909090909242E-2</v>
      </c>
      <c r="AJ94" s="120">
        <f t="shared" si="70"/>
        <v>-1.5671932044751438E-2</v>
      </c>
      <c r="AK94" s="120">
        <f t="shared" si="71"/>
        <v>-1.5442404821164213E-2</v>
      </c>
      <c r="AL94" s="121">
        <f t="shared" si="72"/>
        <v>-0.10447181427285816</v>
      </c>
      <c r="AM94" s="121">
        <f t="shared" si="73"/>
        <v>-0.10389610389610399</v>
      </c>
      <c r="AN94" s="122">
        <f t="shared" si="74"/>
        <v>2.5698458090250446E-2</v>
      </c>
      <c r="AO94" s="208">
        <f t="shared" si="75"/>
        <v>2.5420779979394677E-2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139401866.90000001</v>
      </c>
      <c r="C95" s="170">
        <v>1.4477899999999999</v>
      </c>
      <c r="D95" s="170">
        <v>138749269.80000001</v>
      </c>
      <c r="E95" s="170">
        <v>1.441411</v>
      </c>
      <c r="F95" s="119">
        <f t="shared" si="85"/>
        <v>-4.6814086103174994E-3</v>
      </c>
      <c r="G95" s="119">
        <f t="shared" si="86"/>
        <v>-4.406025735776537E-3</v>
      </c>
      <c r="H95" s="170">
        <v>136806691.12</v>
      </c>
      <c r="I95" s="170">
        <v>1.4218</v>
      </c>
      <c r="J95" s="119">
        <f t="shared" si="87"/>
        <v>-1.4000640744272997E-2</v>
      </c>
      <c r="K95" s="119">
        <f t="shared" si="88"/>
        <v>-1.3605418579433655E-2</v>
      </c>
      <c r="L95" s="170">
        <v>136927158.69999999</v>
      </c>
      <c r="M95" s="170">
        <v>1.42323</v>
      </c>
      <c r="N95" s="119">
        <f t="shared" si="89"/>
        <v>8.8056789484306116E-4</v>
      </c>
      <c r="O95" s="119">
        <f t="shared" si="90"/>
        <v>1.0057673371782546E-3</v>
      </c>
      <c r="P95" s="170">
        <v>158072402.56999999</v>
      </c>
      <c r="Q95" s="170">
        <v>1.639813</v>
      </c>
      <c r="R95" s="119">
        <f t="shared" si="91"/>
        <v>0.15442695277368673</v>
      </c>
      <c r="S95" s="119">
        <f t="shared" si="92"/>
        <v>0.15217709014003356</v>
      </c>
      <c r="T95" s="170">
        <v>113940666.03</v>
      </c>
      <c r="U95" s="171">
        <v>1.1891400000000001</v>
      </c>
      <c r="V95" s="119">
        <f t="shared" si="93"/>
        <v>-0.27918685249600678</v>
      </c>
      <c r="W95" s="119">
        <f t="shared" si="94"/>
        <v>-0.27483194730130805</v>
      </c>
      <c r="X95" s="170">
        <v>135672623.72999999</v>
      </c>
      <c r="Y95" s="171">
        <v>1.1891400000000001</v>
      </c>
      <c r="Z95" s="119">
        <f t="shared" si="95"/>
        <v>0.19073047803914078</v>
      </c>
      <c r="AA95" s="119">
        <f t="shared" si="96"/>
        <v>0</v>
      </c>
      <c r="AB95" s="170">
        <v>135759874.05000001</v>
      </c>
      <c r="AC95" s="171">
        <v>1.4124730000000001</v>
      </c>
      <c r="AD95" s="119">
        <f t="shared" si="97"/>
        <v>6.4309451384723113E-4</v>
      </c>
      <c r="AE95" s="119">
        <f t="shared" si="98"/>
        <v>0.18781051852599356</v>
      </c>
      <c r="AF95" s="170">
        <v>130713196.65000001</v>
      </c>
      <c r="AG95" s="171">
        <v>1.357129</v>
      </c>
      <c r="AH95" s="119">
        <f t="shared" si="99"/>
        <v>-3.7173556879857794E-2</v>
      </c>
      <c r="AI95" s="119">
        <f t="shared" si="100"/>
        <v>-3.9182341892553027E-2</v>
      </c>
      <c r="AJ95" s="120">
        <f t="shared" si="70"/>
        <v>1.4548293113828418E-3</v>
      </c>
      <c r="AK95" s="120">
        <f t="shared" si="71"/>
        <v>1.1209553117667633E-3</v>
      </c>
      <c r="AL95" s="121">
        <f t="shared" si="72"/>
        <v>-5.7917949129271777E-2</v>
      </c>
      <c r="AM95" s="121">
        <f t="shared" si="73"/>
        <v>-5.8471872352854233E-2</v>
      </c>
      <c r="AN95" s="122">
        <f t="shared" si="74"/>
        <v>0.14129763985761642</v>
      </c>
      <c r="AO95" s="208">
        <f t="shared" si="75"/>
        <v>0.13922950863595127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555337841.21000004</v>
      </c>
      <c r="C96" s="170">
        <v>1.1183000000000001</v>
      </c>
      <c r="D96" s="170">
        <v>548404660.70000005</v>
      </c>
      <c r="E96" s="170">
        <v>1.113</v>
      </c>
      <c r="F96" s="119">
        <f t="shared" si="85"/>
        <v>-1.2484617462576659E-2</v>
      </c>
      <c r="G96" s="119">
        <f t="shared" si="86"/>
        <v>-4.7393364928910685E-3</v>
      </c>
      <c r="H96" s="170">
        <v>548585346.21000004</v>
      </c>
      <c r="I96" s="170">
        <v>1.1057999999999999</v>
      </c>
      <c r="J96" s="119">
        <f t="shared" si="87"/>
        <v>3.2947478923566788E-4</v>
      </c>
      <c r="K96" s="119">
        <f t="shared" si="88"/>
        <v>-6.4690026954178749E-3</v>
      </c>
      <c r="L96" s="170">
        <v>547537307.13999999</v>
      </c>
      <c r="M96" s="170">
        <v>1.1027</v>
      </c>
      <c r="N96" s="119">
        <f t="shared" si="89"/>
        <v>-1.9104394188445204E-3</v>
      </c>
      <c r="O96" s="119">
        <f t="shared" si="90"/>
        <v>-2.8034002532102377E-3</v>
      </c>
      <c r="P96" s="170">
        <v>545394106.03999996</v>
      </c>
      <c r="Q96" s="170">
        <v>1.099</v>
      </c>
      <c r="R96" s="119">
        <f t="shared" si="91"/>
        <v>-3.9142558361818219E-3</v>
      </c>
      <c r="S96" s="119">
        <f t="shared" si="92"/>
        <v>-3.3554003808833198E-3</v>
      </c>
      <c r="T96" s="170">
        <v>543563335.13</v>
      </c>
      <c r="U96" s="170">
        <v>1.0952999999999999</v>
      </c>
      <c r="V96" s="119">
        <f t="shared" si="93"/>
        <v>-3.356785285585201E-3</v>
      </c>
      <c r="W96" s="119">
        <f t="shared" si="94"/>
        <v>-3.3666969972702791E-3</v>
      </c>
      <c r="X96" s="170">
        <v>537397672.49000001</v>
      </c>
      <c r="Y96" s="170">
        <v>1.0829</v>
      </c>
      <c r="Z96" s="119">
        <f t="shared" si="95"/>
        <v>-1.1343043655667817E-2</v>
      </c>
      <c r="AA96" s="119">
        <f t="shared" si="96"/>
        <v>-1.1321099242216715E-2</v>
      </c>
      <c r="AB96" s="170">
        <v>535876680.97000003</v>
      </c>
      <c r="AC96" s="170">
        <v>1.0798000000000001</v>
      </c>
      <c r="AD96" s="119">
        <f t="shared" si="97"/>
        <v>-2.8302904866568507E-3</v>
      </c>
      <c r="AE96" s="119">
        <f t="shared" si="98"/>
        <v>-2.8626835349523324E-3</v>
      </c>
      <c r="AF96" s="170">
        <v>513459174.31</v>
      </c>
      <c r="AG96" s="170">
        <v>1.0347</v>
      </c>
      <c r="AH96" s="119">
        <f t="shared" si="99"/>
        <v>-4.1833331167577016E-2</v>
      </c>
      <c r="AI96" s="119">
        <f t="shared" si="100"/>
        <v>-4.176699388775712E-2</v>
      </c>
      <c r="AJ96" s="120">
        <f t="shared" si="70"/>
        <v>-9.6679110654817775E-3</v>
      </c>
      <c r="AK96" s="120">
        <f t="shared" si="71"/>
        <v>-9.5855766855748679E-3</v>
      </c>
      <c r="AL96" s="121">
        <f t="shared" si="72"/>
        <v>-6.3722081328401889E-2</v>
      </c>
      <c r="AM96" s="121">
        <f t="shared" si="73"/>
        <v>-7.0350404312668494E-2</v>
      </c>
      <c r="AN96" s="122">
        <f t="shared" si="74"/>
        <v>1.3758987488859743E-2</v>
      </c>
      <c r="AO96" s="208">
        <f t="shared" si="75"/>
        <v>1.331239755140399E-2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103382993.48</v>
      </c>
      <c r="C97" s="170">
        <v>0.98</v>
      </c>
      <c r="D97" s="170">
        <v>104184175.52</v>
      </c>
      <c r="E97" s="170">
        <v>0.98</v>
      </c>
      <c r="F97" s="119">
        <f t="shared" si="85"/>
        <v>7.749650237734552E-3</v>
      </c>
      <c r="G97" s="119">
        <f t="shared" si="86"/>
        <v>0</v>
      </c>
      <c r="H97" s="170">
        <v>102643114.69</v>
      </c>
      <c r="I97" s="170">
        <v>0.96</v>
      </c>
      <c r="J97" s="119">
        <f t="shared" si="87"/>
        <v>-1.479169770560947E-2</v>
      </c>
      <c r="K97" s="119">
        <f t="shared" si="88"/>
        <v>-2.0408163265306142E-2</v>
      </c>
      <c r="L97" s="170">
        <v>101961694.55</v>
      </c>
      <c r="M97" s="170">
        <v>0.95</v>
      </c>
      <c r="N97" s="119">
        <f t="shared" si="89"/>
        <v>-6.6387320967218073E-3</v>
      </c>
      <c r="O97" s="119">
        <f t="shared" si="90"/>
        <v>-1.0416666666666676E-2</v>
      </c>
      <c r="P97" s="170">
        <v>101777357.11</v>
      </c>
      <c r="Q97" s="170">
        <v>0.94</v>
      </c>
      <c r="R97" s="119">
        <f t="shared" si="91"/>
        <v>-1.8079087525325718E-3</v>
      </c>
      <c r="S97" s="119">
        <f t="shared" si="92"/>
        <v>-1.0526315789473694E-2</v>
      </c>
      <c r="T97" s="170">
        <v>101627513.95</v>
      </c>
      <c r="U97" s="170">
        <v>0.94789999999999996</v>
      </c>
      <c r="V97" s="119">
        <f t="shared" si="93"/>
        <v>-1.4722642074312007E-3</v>
      </c>
      <c r="W97" s="119">
        <f t="shared" si="94"/>
        <v>8.4042553191489566E-3</v>
      </c>
      <c r="X97" s="170">
        <v>99006847.230000004</v>
      </c>
      <c r="Y97" s="170">
        <v>0.94789999999999996</v>
      </c>
      <c r="Z97" s="119">
        <f t="shared" si="95"/>
        <v>-2.578698049515752E-2</v>
      </c>
      <c r="AA97" s="119">
        <f t="shared" si="96"/>
        <v>0</v>
      </c>
      <c r="AB97" s="170">
        <v>97725558.549999997</v>
      </c>
      <c r="AC97" s="170">
        <v>0.94789999999999996</v>
      </c>
      <c r="AD97" s="119">
        <f t="shared" si="97"/>
        <v>-1.2941414819759705E-2</v>
      </c>
      <c r="AE97" s="119">
        <f t="shared" si="98"/>
        <v>0</v>
      </c>
      <c r="AF97" s="170">
        <v>87546803.620000005</v>
      </c>
      <c r="AG97" s="170">
        <v>0.81630000000000003</v>
      </c>
      <c r="AH97" s="119">
        <f t="shared" si="99"/>
        <v>-0.10415652855841358</v>
      </c>
      <c r="AI97" s="119">
        <f t="shared" si="100"/>
        <v>-0.13883321025424616</v>
      </c>
      <c r="AJ97" s="120">
        <f t="shared" si="70"/>
        <v>-1.9980734549736413E-2</v>
      </c>
      <c r="AK97" s="120">
        <f t="shared" si="71"/>
        <v>-2.1472512582067966E-2</v>
      </c>
      <c r="AL97" s="121">
        <f t="shared" si="72"/>
        <v>-0.15969192842348839</v>
      </c>
      <c r="AM97" s="121">
        <f t="shared" si="73"/>
        <v>-0.16704081632653056</v>
      </c>
      <c r="AN97" s="122">
        <f t="shared" si="74"/>
        <v>3.5487529512664165E-2</v>
      </c>
      <c r="AO97" s="208">
        <f t="shared" si="75"/>
        <v>4.8244236962534395E-2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244309090.84</v>
      </c>
      <c r="C98" s="171">
        <v>121.46</v>
      </c>
      <c r="D98" s="170">
        <v>241836162.41999999</v>
      </c>
      <c r="E98" s="171">
        <v>120.7</v>
      </c>
      <c r="F98" s="119">
        <f t="shared" si="85"/>
        <v>-1.0122130173287565E-2</v>
      </c>
      <c r="G98" s="119">
        <f t="shared" si="86"/>
        <v>-6.2572040177835582E-3</v>
      </c>
      <c r="H98" s="170">
        <v>240298940.81</v>
      </c>
      <c r="I98" s="171">
        <v>119.08</v>
      </c>
      <c r="J98" s="119">
        <f t="shared" si="87"/>
        <v>-6.3564588298844734E-3</v>
      </c>
      <c r="K98" s="119">
        <f t="shared" si="88"/>
        <v>-1.3421706710853392E-2</v>
      </c>
      <c r="L98" s="170">
        <v>238661768.34</v>
      </c>
      <c r="M98" s="171">
        <v>119.19</v>
      </c>
      <c r="N98" s="119">
        <f t="shared" si="89"/>
        <v>-6.8130656942615546E-3</v>
      </c>
      <c r="O98" s="119">
        <f t="shared" si="90"/>
        <v>9.2374874034262201E-4</v>
      </c>
      <c r="P98" s="170">
        <v>238814448</v>
      </c>
      <c r="Q98" s="171">
        <v>119.31</v>
      </c>
      <c r="R98" s="119">
        <f t="shared" si="91"/>
        <v>6.3973237549504538E-4</v>
      </c>
      <c r="S98" s="119">
        <f t="shared" si="92"/>
        <v>1.0067958721369625E-3</v>
      </c>
      <c r="T98" s="170">
        <v>238170357.38</v>
      </c>
      <c r="U98" s="171">
        <v>119.02930000000001</v>
      </c>
      <c r="V98" s="119">
        <f t="shared" si="93"/>
        <v>-2.6970337238557893E-3</v>
      </c>
      <c r="W98" s="119">
        <f t="shared" si="94"/>
        <v>-2.3526946609671944E-3</v>
      </c>
      <c r="X98" s="170">
        <v>234632571.47999999</v>
      </c>
      <c r="Y98" s="171">
        <v>116.71</v>
      </c>
      <c r="Z98" s="119">
        <f t="shared" si="95"/>
        <v>-1.4854014323686304E-2</v>
      </c>
      <c r="AA98" s="119">
        <f t="shared" si="96"/>
        <v>-1.9485118370014883E-2</v>
      </c>
      <c r="AB98" s="170">
        <v>235040525.81</v>
      </c>
      <c r="AC98" s="171">
        <v>116.91</v>
      </c>
      <c r="AD98" s="119">
        <f t="shared" si="97"/>
        <v>1.7386943655211442E-3</v>
      </c>
      <c r="AE98" s="119">
        <f t="shared" si="98"/>
        <v>1.7136492160055082E-3</v>
      </c>
      <c r="AF98" s="170">
        <v>232288937.83000001</v>
      </c>
      <c r="AG98" s="171">
        <v>116.25</v>
      </c>
      <c r="AH98" s="119">
        <f t="shared" si="99"/>
        <v>-1.1706866169216682E-2</v>
      </c>
      <c r="AI98" s="119">
        <f t="shared" si="100"/>
        <v>-5.6453682319732839E-3</v>
      </c>
      <c r="AJ98" s="120">
        <f t="shared" si="70"/>
        <v>-6.2713927716470212E-3</v>
      </c>
      <c r="AK98" s="120">
        <f t="shared" si="71"/>
        <v>-5.4397372703884018E-3</v>
      </c>
      <c r="AL98" s="121">
        <f t="shared" si="72"/>
        <v>-3.9478068517392308E-2</v>
      </c>
      <c r="AM98" s="121">
        <f t="shared" si="73"/>
        <v>-3.6868268434134238E-2</v>
      </c>
      <c r="AN98" s="122">
        <f t="shared" si="74"/>
        <v>5.8923167579724581E-3</v>
      </c>
      <c r="AO98" s="208">
        <f t="shared" si="75"/>
        <v>7.6011993078185965E-3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110439121.87</v>
      </c>
      <c r="C99" s="171">
        <v>2.5352999999999999</v>
      </c>
      <c r="D99" s="170">
        <v>110383768.13</v>
      </c>
      <c r="E99" s="171">
        <v>2.5339999999999998</v>
      </c>
      <c r="F99" s="119">
        <f t="shared" si="85"/>
        <v>-5.0121495954275584E-4</v>
      </c>
      <c r="G99" s="119">
        <f t="shared" si="86"/>
        <v>-5.1275983118371745E-4</v>
      </c>
      <c r="H99" s="170">
        <v>109836958.05</v>
      </c>
      <c r="I99" s="171">
        <v>2.5215000000000001</v>
      </c>
      <c r="J99" s="119">
        <f t="shared" si="87"/>
        <v>-4.9537181893991415E-3</v>
      </c>
      <c r="K99" s="119">
        <f t="shared" si="88"/>
        <v>-4.9329123914758225E-3</v>
      </c>
      <c r="L99" s="170">
        <v>109840077.84999999</v>
      </c>
      <c r="M99" s="171">
        <v>2.5215999999999998</v>
      </c>
      <c r="N99" s="119">
        <f t="shared" si="89"/>
        <v>2.840391845681691E-5</v>
      </c>
      <c r="O99" s="119">
        <f t="shared" si="90"/>
        <v>3.9658933174605174E-5</v>
      </c>
      <c r="P99" s="170">
        <v>109817994.43000001</v>
      </c>
      <c r="Q99" s="171">
        <v>2.5211000000000001</v>
      </c>
      <c r="R99" s="119">
        <f t="shared" si="91"/>
        <v>-2.0105065866891033E-4</v>
      </c>
      <c r="S99" s="119">
        <f t="shared" si="92"/>
        <v>-1.9828680203034697E-4</v>
      </c>
      <c r="T99" s="170">
        <v>109628634.90000001</v>
      </c>
      <c r="U99" s="171">
        <v>2.5167000000000002</v>
      </c>
      <c r="V99" s="119">
        <f t="shared" si="93"/>
        <v>-1.7243032982240667E-3</v>
      </c>
      <c r="W99" s="119">
        <f t="shared" si="94"/>
        <v>-1.7452699218594896E-3</v>
      </c>
      <c r="X99" s="170">
        <v>108784970.45999999</v>
      </c>
      <c r="Y99" s="171">
        <v>2.4973000000000001</v>
      </c>
      <c r="Z99" s="119">
        <f t="shared" si="95"/>
        <v>-7.6956576242108478E-3</v>
      </c>
      <c r="AA99" s="119">
        <f t="shared" si="96"/>
        <v>-7.7085071720904685E-3</v>
      </c>
      <c r="AB99" s="170">
        <v>108808688.79000001</v>
      </c>
      <c r="AC99" s="171">
        <v>2.4979</v>
      </c>
      <c r="AD99" s="119">
        <f t="shared" si="97"/>
        <v>2.1802947502508441E-4</v>
      </c>
      <c r="AE99" s="119">
        <f t="shared" si="98"/>
        <v>2.4025948023863127E-4</v>
      </c>
      <c r="AF99" s="170">
        <v>107385741.3</v>
      </c>
      <c r="AG99" s="171">
        <v>2.4651999999999998</v>
      </c>
      <c r="AH99" s="119">
        <f t="shared" si="99"/>
        <v>-1.3077517115809456E-2</v>
      </c>
      <c r="AI99" s="119">
        <f t="shared" si="100"/>
        <v>-1.3090996437007155E-2</v>
      </c>
      <c r="AJ99" s="120">
        <f t="shared" si="70"/>
        <v>-3.4883785565466598E-3</v>
      </c>
      <c r="AK99" s="120">
        <f t="shared" si="71"/>
        <v>-3.4886017677792204E-3</v>
      </c>
      <c r="AL99" s="121">
        <f t="shared" si="72"/>
        <v>-2.7160033406987829E-2</v>
      </c>
      <c r="AM99" s="121">
        <f t="shared" si="73"/>
        <v>-2.7150749802683494E-2</v>
      </c>
      <c r="AN99" s="122">
        <f t="shared" si="74"/>
        <v>4.7920596191587264E-3</v>
      </c>
      <c r="AO99" s="208">
        <f t="shared" si="75"/>
        <v>4.7984173238083553E-3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504904755.99000001</v>
      </c>
      <c r="C100" s="171">
        <v>108.65</v>
      </c>
      <c r="D100" s="170">
        <v>492639590.44999999</v>
      </c>
      <c r="E100" s="171">
        <v>108.25</v>
      </c>
      <c r="F100" s="119">
        <f t="shared" si="85"/>
        <v>-2.429203804181029E-2</v>
      </c>
      <c r="G100" s="119">
        <f t="shared" si="86"/>
        <v>-3.6815462494248106E-3</v>
      </c>
      <c r="H100" s="170">
        <v>484502560.33999997</v>
      </c>
      <c r="I100" s="171">
        <v>106.35</v>
      </c>
      <c r="J100" s="119">
        <f t="shared" si="87"/>
        <v>-1.6517207036826399E-2</v>
      </c>
      <c r="K100" s="119">
        <f t="shared" si="88"/>
        <v>-1.7551963048498896E-2</v>
      </c>
      <c r="L100" s="170">
        <v>480024082.33999997</v>
      </c>
      <c r="M100" s="171">
        <v>105.21</v>
      </c>
      <c r="N100" s="119">
        <f t="shared" si="89"/>
        <v>-9.243455796925459E-3</v>
      </c>
      <c r="O100" s="119">
        <f t="shared" si="90"/>
        <v>-1.0719322990126946E-2</v>
      </c>
      <c r="P100" s="170">
        <v>478748736.49000001</v>
      </c>
      <c r="Q100" s="171">
        <v>104.9</v>
      </c>
      <c r="R100" s="119">
        <f t="shared" si="91"/>
        <v>-2.6568372232138129E-3</v>
      </c>
      <c r="S100" s="119">
        <f t="shared" si="92"/>
        <v>-2.946487976427983E-3</v>
      </c>
      <c r="T100" s="170">
        <v>476460891.88999999</v>
      </c>
      <c r="U100" s="171">
        <v>104.36</v>
      </c>
      <c r="V100" s="119">
        <f t="shared" si="93"/>
        <v>-4.7788002883801068E-3</v>
      </c>
      <c r="W100" s="119">
        <f t="shared" si="94"/>
        <v>-5.1477597712107359E-3</v>
      </c>
      <c r="X100" s="170">
        <v>467553687.14999998</v>
      </c>
      <c r="Y100" s="171">
        <v>102.27</v>
      </c>
      <c r="Z100" s="119">
        <f t="shared" si="95"/>
        <v>-1.8694513844918895E-2</v>
      </c>
      <c r="AA100" s="119">
        <f t="shared" si="96"/>
        <v>-2.0026830203142998E-2</v>
      </c>
      <c r="AB100" s="170">
        <v>468267401.12</v>
      </c>
      <c r="AC100" s="171">
        <v>102.62</v>
      </c>
      <c r="AD100" s="119">
        <f t="shared" si="97"/>
        <v>1.5264855985855071E-3</v>
      </c>
      <c r="AE100" s="119">
        <f t="shared" si="98"/>
        <v>3.4223134839152102E-3</v>
      </c>
      <c r="AF100" s="170">
        <v>439603295.55000001</v>
      </c>
      <c r="AG100" s="171">
        <v>96.06</v>
      </c>
      <c r="AH100" s="119">
        <f t="shared" si="99"/>
        <v>-6.1213113493361497E-2</v>
      </c>
      <c r="AI100" s="119">
        <f t="shared" si="100"/>
        <v>-6.3925160787370899E-2</v>
      </c>
      <c r="AJ100" s="120">
        <f t="shared" si="70"/>
        <v>-1.698368501585637E-2</v>
      </c>
      <c r="AK100" s="120">
        <f t="shared" si="71"/>
        <v>-1.5072094692786007E-2</v>
      </c>
      <c r="AL100" s="121">
        <f t="shared" si="72"/>
        <v>-0.10765739483413046</v>
      </c>
      <c r="AM100" s="121">
        <f t="shared" si="73"/>
        <v>-0.11260969976905309</v>
      </c>
      <c r="AN100" s="122">
        <f t="shared" si="74"/>
        <v>1.9890967971159502E-2</v>
      </c>
      <c r="AO100" s="208">
        <f t="shared" si="75"/>
        <v>2.1225248875872151E-2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316380367.44999999</v>
      </c>
      <c r="C101" s="171">
        <v>113.19</v>
      </c>
      <c r="D101" s="170">
        <v>332214875.63999999</v>
      </c>
      <c r="E101" s="171">
        <v>118.93</v>
      </c>
      <c r="F101" s="119">
        <f t="shared" si="85"/>
        <v>5.0048959477558122E-2</v>
      </c>
      <c r="G101" s="119">
        <f t="shared" si="86"/>
        <v>5.0711193568336504E-2</v>
      </c>
      <c r="H101" s="170">
        <v>324977190.16000003</v>
      </c>
      <c r="I101" s="171">
        <v>116.12</v>
      </c>
      <c r="J101" s="119">
        <f t="shared" si="87"/>
        <v>-2.1786157125134206E-2</v>
      </c>
      <c r="K101" s="119">
        <f t="shared" si="88"/>
        <v>-2.362734381568992E-2</v>
      </c>
      <c r="L101" s="170">
        <v>321985450.47000003</v>
      </c>
      <c r="M101" s="171">
        <v>114.92</v>
      </c>
      <c r="N101" s="119">
        <f t="shared" si="89"/>
        <v>-9.2059990072750567E-3</v>
      </c>
      <c r="O101" s="119">
        <f t="shared" si="90"/>
        <v>-1.0334137099552212E-2</v>
      </c>
      <c r="P101" s="170">
        <v>321235773.18000001</v>
      </c>
      <c r="Q101" s="171">
        <v>114.61</v>
      </c>
      <c r="R101" s="119">
        <f t="shared" si="91"/>
        <v>-2.3282955453599609E-3</v>
      </c>
      <c r="S101" s="119">
        <f t="shared" si="92"/>
        <v>-2.697528715628283E-3</v>
      </c>
      <c r="T101" s="170">
        <v>319434090.23000002</v>
      </c>
      <c r="U101" s="171">
        <v>113.88</v>
      </c>
      <c r="V101" s="119">
        <f t="shared" si="93"/>
        <v>-5.6085999767853997E-3</v>
      </c>
      <c r="W101" s="119">
        <f t="shared" si="94"/>
        <v>-6.3694267515923917E-3</v>
      </c>
      <c r="X101" s="170">
        <v>312582820.86000001</v>
      </c>
      <c r="Y101" s="171">
        <v>111.31</v>
      </c>
      <c r="Z101" s="119">
        <f t="shared" si="95"/>
        <v>-2.1448147143803376E-2</v>
      </c>
      <c r="AA101" s="119">
        <f t="shared" si="96"/>
        <v>-2.2567615033368398E-2</v>
      </c>
      <c r="AB101" s="170">
        <v>313119522.18000001</v>
      </c>
      <c r="AC101" s="171">
        <v>111.46</v>
      </c>
      <c r="AD101" s="119">
        <f t="shared" si="97"/>
        <v>1.7169891759354597E-3</v>
      </c>
      <c r="AE101" s="119">
        <f t="shared" si="98"/>
        <v>1.3475878178060504E-3</v>
      </c>
      <c r="AF101" s="170">
        <v>289072796.06999999</v>
      </c>
      <c r="AG101" s="171">
        <v>102.53</v>
      </c>
      <c r="AH101" s="119">
        <f t="shared" si="99"/>
        <v>-7.6797275182914029E-2</v>
      </c>
      <c r="AI101" s="119">
        <f t="shared" si="100"/>
        <v>-8.011842813565398E-2</v>
      </c>
      <c r="AJ101" s="120">
        <f t="shared" si="70"/>
        <v>-1.0676065665972305E-2</v>
      </c>
      <c r="AK101" s="120">
        <f t="shared" si="71"/>
        <v>-1.170696227066783E-2</v>
      </c>
      <c r="AL101" s="121">
        <f t="shared" si="72"/>
        <v>-0.12986197408195022</v>
      </c>
      <c r="AM101" s="121">
        <f t="shared" si="73"/>
        <v>-0.1378962414865888</v>
      </c>
      <c r="AN101" s="122">
        <f t="shared" si="74"/>
        <v>3.4949204522022083E-2</v>
      </c>
      <c r="AO101" s="208">
        <f t="shared" si="75"/>
        <v>3.6091489341300083E-2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167620870.88999999</v>
      </c>
      <c r="C102" s="171">
        <v>110.66225</v>
      </c>
      <c r="D102" s="170">
        <v>163766456.69999999</v>
      </c>
      <c r="E102" s="171">
        <v>110.172996</v>
      </c>
      <c r="F102" s="119">
        <f t="shared" si="85"/>
        <v>-2.2994834530655969E-2</v>
      </c>
      <c r="G102" s="119">
        <f t="shared" si="86"/>
        <v>-4.4211463258699559E-3</v>
      </c>
      <c r="H102" s="170">
        <v>161216883.22999999</v>
      </c>
      <c r="I102" s="171">
        <v>108.51174</v>
      </c>
      <c r="J102" s="119">
        <f t="shared" si="87"/>
        <v>-1.5568349718101943E-2</v>
      </c>
      <c r="K102" s="119">
        <f t="shared" si="88"/>
        <v>-1.5078613274708393E-2</v>
      </c>
      <c r="L102" s="170">
        <v>169698651.80000001</v>
      </c>
      <c r="M102" s="171">
        <v>110.191067</v>
      </c>
      <c r="N102" s="119">
        <f t="shared" si="89"/>
        <v>5.2610920147237381E-2</v>
      </c>
      <c r="O102" s="119">
        <f t="shared" si="90"/>
        <v>1.5475993657460479E-2</v>
      </c>
      <c r="P102" s="170">
        <v>166328949.21000001</v>
      </c>
      <c r="Q102" s="171">
        <v>106.907438</v>
      </c>
      <c r="R102" s="119">
        <f t="shared" si="91"/>
        <v>-1.9856979146607476E-2</v>
      </c>
      <c r="S102" s="119">
        <f t="shared" si="92"/>
        <v>-2.9799411961407042E-2</v>
      </c>
      <c r="T102" s="170">
        <v>165474303.84999999</v>
      </c>
      <c r="U102" s="171">
        <v>106.44011399999999</v>
      </c>
      <c r="V102" s="119">
        <f t="shared" si="93"/>
        <v>-5.1382838889998316E-3</v>
      </c>
      <c r="W102" s="119">
        <f t="shared" si="94"/>
        <v>-4.3712954752503277E-3</v>
      </c>
      <c r="X102" s="170">
        <v>256717873.30000001</v>
      </c>
      <c r="Y102" s="171">
        <v>101.45994399999999</v>
      </c>
      <c r="Z102" s="119">
        <f t="shared" si="95"/>
        <v>0.55140627473321158</v>
      </c>
      <c r="AA102" s="119">
        <f t="shared" si="96"/>
        <v>-4.6788469241962678E-2</v>
      </c>
      <c r="AB102" s="170">
        <v>210677537.38</v>
      </c>
      <c r="AC102" s="171">
        <v>101.39570000000001</v>
      </c>
      <c r="AD102" s="119">
        <f t="shared" si="97"/>
        <v>-0.17934215225520106</v>
      </c>
      <c r="AE102" s="119">
        <f t="shared" si="98"/>
        <v>-6.3319569740732343E-4</v>
      </c>
      <c r="AF102" s="170">
        <v>190379579.47</v>
      </c>
      <c r="AG102" s="171">
        <v>91.725810999999993</v>
      </c>
      <c r="AH102" s="119">
        <f t="shared" si="99"/>
        <v>-9.6346094426709009E-2</v>
      </c>
      <c r="AI102" s="119">
        <f t="shared" si="100"/>
        <v>-9.5367841042568985E-2</v>
      </c>
      <c r="AJ102" s="120">
        <f t="shared" si="70"/>
        <v>3.3096312614271706E-2</v>
      </c>
      <c r="AK102" s="120">
        <f t="shared" si="71"/>
        <v>-2.2622997420214279E-2</v>
      </c>
      <c r="AL102" s="121">
        <f t="shared" si="72"/>
        <v>0.16250655540989067</v>
      </c>
      <c r="AM102" s="121">
        <f t="shared" si="73"/>
        <v>-0.16743835304251875</v>
      </c>
      <c r="AN102" s="122">
        <f t="shared" si="74"/>
        <v>0.22061339049555265</v>
      </c>
      <c r="AO102" s="208">
        <f t="shared" si="75"/>
        <v>3.5017786231538617E-2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25240989753.350002</v>
      </c>
      <c r="C103" s="73"/>
      <c r="D103" s="185">
        <f>SUM(D83:D102)</f>
        <v>25158923720.320004</v>
      </c>
      <c r="E103" s="73"/>
      <c r="F103" s="119">
        <f>((D103-B103)/B103)</f>
        <v>-3.2513001206344104E-3</v>
      </c>
      <c r="G103" s="119"/>
      <c r="H103" s="185">
        <f>SUM(H83:H102)</f>
        <v>24984092518.389996</v>
      </c>
      <c r="I103" s="73"/>
      <c r="J103" s="119">
        <f>((H103-D103)/D103)</f>
        <v>-6.9490731747321429E-3</v>
      </c>
      <c r="K103" s="119"/>
      <c r="L103" s="185">
        <f>SUM(L83:L102)</f>
        <v>24609676250.759998</v>
      </c>
      <c r="M103" s="73"/>
      <c r="N103" s="119">
        <f>((L103-H103)/H103)</f>
        <v>-1.4986186404585291E-2</v>
      </c>
      <c r="O103" s="119"/>
      <c r="P103" s="185">
        <f>SUM(P83:P102)</f>
        <v>24699956874.060001</v>
      </c>
      <c r="Q103" s="73"/>
      <c r="R103" s="119">
        <f>((P103-L103)/L103)</f>
        <v>3.6685010554421658E-3</v>
      </c>
      <c r="S103" s="119"/>
      <c r="T103" s="185">
        <f>SUM(T83:T102)</f>
        <v>24314779027.109997</v>
      </c>
      <c r="U103" s="73"/>
      <c r="V103" s="119">
        <f>((T103-P103)/P103)</f>
        <v>-1.5594272043224496E-2</v>
      </c>
      <c r="W103" s="119"/>
      <c r="X103" s="185">
        <f>SUM(X83:X102)</f>
        <v>23848967301.540005</v>
      </c>
      <c r="Y103" s="73"/>
      <c r="Z103" s="119">
        <f>((X103-T103)/T103)</f>
        <v>-1.9157555372007733E-2</v>
      </c>
      <c r="AA103" s="119"/>
      <c r="AB103" s="185">
        <f>SUM(AB83:AB102)</f>
        <v>23754572206.140003</v>
      </c>
      <c r="AC103" s="73"/>
      <c r="AD103" s="119">
        <f>((AB103-X103)/X103)</f>
        <v>-3.958037017137683E-3</v>
      </c>
      <c r="AE103" s="119"/>
      <c r="AF103" s="185">
        <f>SUM(AF83:AF102)</f>
        <v>21878471884.970001</v>
      </c>
      <c r="AG103" s="73"/>
      <c r="AH103" s="119">
        <f>((AF103-AB103)/AB103)</f>
        <v>-7.8978493272342479E-2</v>
      </c>
      <c r="AI103" s="119"/>
      <c r="AJ103" s="120">
        <f t="shared" si="70"/>
        <v>-1.7400802043652758E-2</v>
      </c>
      <c r="AK103" s="120"/>
      <c r="AL103" s="121">
        <f t="shared" si="72"/>
        <v>-0.13038919596947995</v>
      </c>
      <c r="AM103" s="121"/>
      <c r="AN103" s="122">
        <f t="shared" si="74"/>
        <v>2.6016650339728789E-2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546427957.72000003</v>
      </c>
      <c r="C105" s="174">
        <v>12.309900000000001</v>
      </c>
      <c r="D105" s="178">
        <v>545678848.10000002</v>
      </c>
      <c r="E105" s="174">
        <v>12.2926</v>
      </c>
      <c r="F105" s="119">
        <f t="shared" ref="F105:G109" si="101">((D105-B105)/B105)</f>
        <v>-1.3709211057313115E-3</v>
      </c>
      <c r="G105" s="119">
        <f t="shared" si="101"/>
        <v>-1.405372911234091E-3</v>
      </c>
      <c r="H105" s="178">
        <v>542834866.38999999</v>
      </c>
      <c r="I105" s="174">
        <v>12.2294</v>
      </c>
      <c r="J105" s="119">
        <f t="shared" ref="J105:K109" si="102">((H105-D105)/D105)</f>
        <v>-5.2118232544701012E-3</v>
      </c>
      <c r="K105" s="119">
        <f t="shared" si="102"/>
        <v>-5.1413045246733926E-3</v>
      </c>
      <c r="L105" s="178">
        <v>528616436.06999999</v>
      </c>
      <c r="M105" s="174">
        <v>11.907299999999999</v>
      </c>
      <c r="N105" s="119">
        <f t="shared" ref="N105:O109" si="103">((L105-H105)/H105)</f>
        <v>-2.6192920168441713E-2</v>
      </c>
      <c r="O105" s="119">
        <f t="shared" si="103"/>
        <v>-2.6338168675486998E-2</v>
      </c>
      <c r="P105" s="178">
        <v>525627920.55000001</v>
      </c>
      <c r="Q105" s="174">
        <v>11.839499999999999</v>
      </c>
      <c r="R105" s="119">
        <f t="shared" ref="R105:S109" si="104">((P105-L105)/L105)</f>
        <v>-5.6534668922103631E-3</v>
      </c>
      <c r="S105" s="119">
        <f t="shared" si="104"/>
        <v>-5.6939860421758156E-3</v>
      </c>
      <c r="T105" s="178">
        <v>521938460.69999999</v>
      </c>
      <c r="U105" s="174">
        <v>11.763500000000001</v>
      </c>
      <c r="V105" s="119">
        <f t="shared" ref="V105:W109" si="105">((T105-P105)/P105)</f>
        <v>-7.0191473963930467E-3</v>
      </c>
      <c r="W105" s="119">
        <f t="shared" si="105"/>
        <v>-6.4191899995775783E-3</v>
      </c>
      <c r="X105" s="178">
        <v>518900521.19999999</v>
      </c>
      <c r="Y105" s="174">
        <v>11.694599999999999</v>
      </c>
      <c r="Z105" s="119">
        <f t="shared" ref="Z105:AA109" si="106">((X105-T105)/T105)</f>
        <v>-5.820493657289893E-3</v>
      </c>
      <c r="AA105" s="119">
        <f t="shared" si="106"/>
        <v>-5.8571003527862512E-3</v>
      </c>
      <c r="AB105" s="178">
        <v>519190130.06</v>
      </c>
      <c r="AC105" s="174">
        <v>11.701000000000001</v>
      </c>
      <c r="AD105" s="119">
        <f t="shared" ref="AD105:AE109" si="107">((AB105-X105)/X105)</f>
        <v>5.5812019485019994E-4</v>
      </c>
      <c r="AE105" s="119">
        <f t="shared" si="107"/>
        <v>5.4726112906820854E-4</v>
      </c>
      <c r="AF105" s="178">
        <v>496947281.52999997</v>
      </c>
      <c r="AG105" s="174">
        <v>11.2072</v>
      </c>
      <c r="AH105" s="119">
        <f t="shared" ref="AH105:AH109" si="108">((AF105-AB105)/AB105)</f>
        <v>-4.2841431764948125E-2</v>
      </c>
      <c r="AI105" s="119">
        <f t="shared" ref="AI105:AI109" si="109">((AG105-AC105)/AC105)</f>
        <v>-4.2201521237501087E-2</v>
      </c>
      <c r="AJ105" s="120">
        <f t="shared" si="70"/>
        <v>-1.1694010505579295E-2</v>
      </c>
      <c r="AK105" s="120">
        <f t="shared" si="71"/>
        <v>-1.1563672826795875E-2</v>
      </c>
      <c r="AL105" s="121">
        <f t="shared" si="72"/>
        <v>-8.9304481454024767E-2</v>
      </c>
      <c r="AM105" s="121">
        <f t="shared" si="73"/>
        <v>-8.8297024225957074E-2</v>
      </c>
      <c r="AN105" s="122">
        <f t="shared" si="74"/>
        <v>1.4985328910725184E-2</v>
      </c>
      <c r="AO105" s="208">
        <f t="shared" si="75"/>
        <v>1.4839907449636635E-2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2462765553.2399998</v>
      </c>
      <c r="C106" s="174">
        <v>1.26</v>
      </c>
      <c r="D106" s="178">
        <v>2454097987.52</v>
      </c>
      <c r="E106" s="174">
        <v>1.25</v>
      </c>
      <c r="F106" s="119">
        <f t="shared" si="101"/>
        <v>-3.5194441097313517E-3</v>
      </c>
      <c r="G106" s="119">
        <f t="shared" si="101"/>
        <v>-7.936507936507943E-3</v>
      </c>
      <c r="H106" s="178">
        <v>2445753599.3099999</v>
      </c>
      <c r="I106" s="174">
        <v>1.25</v>
      </c>
      <c r="J106" s="119">
        <f t="shared" si="102"/>
        <v>-3.400185425534902E-3</v>
      </c>
      <c r="K106" s="119">
        <f t="shared" si="102"/>
        <v>0</v>
      </c>
      <c r="L106" s="178">
        <v>2417978036.6300001</v>
      </c>
      <c r="M106" s="174">
        <v>1.24</v>
      </c>
      <c r="N106" s="119">
        <f t="shared" si="103"/>
        <v>-1.1356647982787765E-2</v>
      </c>
      <c r="O106" s="119">
        <f t="shared" si="103"/>
        <v>-8.0000000000000071E-3</v>
      </c>
      <c r="P106" s="178">
        <v>2381449991.25</v>
      </c>
      <c r="Q106" s="174">
        <v>1.22</v>
      </c>
      <c r="R106" s="119">
        <f t="shared" si="104"/>
        <v>-1.5106855739231699E-2</v>
      </c>
      <c r="S106" s="119">
        <f t="shared" si="104"/>
        <v>-1.612903225806453E-2</v>
      </c>
      <c r="T106" s="178">
        <v>2362857558.9099998</v>
      </c>
      <c r="U106" s="174">
        <v>1.21</v>
      </c>
      <c r="V106" s="119">
        <f t="shared" si="105"/>
        <v>-7.8071899088005478E-3</v>
      </c>
      <c r="W106" s="119">
        <f t="shared" si="105"/>
        <v>-8.1967213114754172E-3</v>
      </c>
      <c r="X106" s="178">
        <v>2362857558.9099998</v>
      </c>
      <c r="Y106" s="174">
        <v>1.21</v>
      </c>
      <c r="Z106" s="119">
        <f t="shared" si="106"/>
        <v>0</v>
      </c>
      <c r="AA106" s="119">
        <f t="shared" si="106"/>
        <v>0</v>
      </c>
      <c r="AB106" s="178">
        <v>2349696018.6399999</v>
      </c>
      <c r="AC106" s="174">
        <v>1.2</v>
      </c>
      <c r="AD106" s="119">
        <f t="shared" si="107"/>
        <v>-5.5701793027555487E-3</v>
      </c>
      <c r="AE106" s="119">
        <f t="shared" si="107"/>
        <v>-8.2644628099173625E-3</v>
      </c>
      <c r="AF106" s="178">
        <v>2260756617.9699998</v>
      </c>
      <c r="AG106" s="174">
        <v>1.1599999999999999</v>
      </c>
      <c r="AH106" s="119">
        <f t="shared" si="108"/>
        <v>-3.7851449704323054E-2</v>
      </c>
      <c r="AI106" s="119">
        <f t="shared" si="109"/>
        <v>-3.3333333333333368E-2</v>
      </c>
      <c r="AJ106" s="120">
        <f t="shared" si="70"/>
        <v>-1.0576494021645608E-2</v>
      </c>
      <c r="AK106" s="120">
        <f t="shared" si="71"/>
        <v>-1.0232507206162329E-2</v>
      </c>
      <c r="AL106" s="121">
        <f t="shared" si="72"/>
        <v>-7.8783068375106818E-2</v>
      </c>
      <c r="AM106" s="121">
        <f t="shared" si="73"/>
        <v>-7.2000000000000064E-2</v>
      </c>
      <c r="AN106" s="122">
        <f t="shared" si="74"/>
        <v>1.2017557641319381E-2</v>
      </c>
      <c r="AO106" s="208">
        <f t="shared" si="75"/>
        <v>1.0664352548294741E-2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1325560541.3199999</v>
      </c>
      <c r="C107" s="174">
        <v>0.97</v>
      </c>
      <c r="D107" s="174">
        <v>1315229567.75</v>
      </c>
      <c r="E107" s="174">
        <v>0.96</v>
      </c>
      <c r="F107" s="119">
        <f t="shared" si="101"/>
        <v>-7.7936640749069804E-3</v>
      </c>
      <c r="G107" s="119">
        <f t="shared" si="101"/>
        <v>-1.0309278350515474E-2</v>
      </c>
      <c r="H107" s="174">
        <v>1294554120.47</v>
      </c>
      <c r="I107" s="174">
        <v>0.95</v>
      </c>
      <c r="J107" s="119">
        <f t="shared" si="102"/>
        <v>-1.5720029253425343E-2</v>
      </c>
      <c r="K107" s="119">
        <f t="shared" si="102"/>
        <v>-1.0416666666666676E-2</v>
      </c>
      <c r="L107" s="174">
        <v>1275025307.6700001</v>
      </c>
      <c r="M107" s="174">
        <v>0.93</v>
      </c>
      <c r="N107" s="119">
        <f t="shared" si="103"/>
        <v>-1.5085358341688978E-2</v>
      </c>
      <c r="O107" s="119">
        <f t="shared" si="103"/>
        <v>-2.1052631578947271E-2</v>
      </c>
      <c r="P107" s="174">
        <v>1261378778.8</v>
      </c>
      <c r="Q107" s="174">
        <v>0.93</v>
      </c>
      <c r="R107" s="119">
        <f t="shared" si="104"/>
        <v>-1.0702947453598384E-2</v>
      </c>
      <c r="S107" s="119">
        <f t="shared" si="104"/>
        <v>0</v>
      </c>
      <c r="T107" s="174">
        <v>1257794809.1099999</v>
      </c>
      <c r="U107" s="174">
        <v>0.92</v>
      </c>
      <c r="V107" s="119">
        <f t="shared" si="105"/>
        <v>-2.8413112304058507E-3</v>
      </c>
      <c r="W107" s="119">
        <f t="shared" si="105"/>
        <v>-1.075268817204302E-2</v>
      </c>
      <c r="X107" s="174">
        <v>1231479040.49</v>
      </c>
      <c r="Y107" s="174">
        <v>0.9</v>
      </c>
      <c r="Z107" s="119">
        <f t="shared" si="106"/>
        <v>-2.0922147578761752E-2</v>
      </c>
      <c r="AA107" s="119">
        <f t="shared" si="106"/>
        <v>-2.1739130434782625E-2</v>
      </c>
      <c r="AB107" s="174">
        <v>1199319229</v>
      </c>
      <c r="AC107" s="174">
        <v>0.88</v>
      </c>
      <c r="AD107" s="119">
        <f t="shared" si="107"/>
        <v>-2.6114785905900408E-2</v>
      </c>
      <c r="AE107" s="119">
        <f t="shared" si="107"/>
        <v>-2.222222222222224E-2</v>
      </c>
      <c r="AF107" s="174">
        <v>1073102681</v>
      </c>
      <c r="AG107" s="174">
        <v>0.79</v>
      </c>
      <c r="AH107" s="119">
        <f t="shared" si="108"/>
        <v>-0.10524016037434851</v>
      </c>
      <c r="AI107" s="119">
        <f t="shared" si="109"/>
        <v>-0.10227272727272724</v>
      </c>
      <c r="AJ107" s="120">
        <f t="shared" si="70"/>
        <v>-2.5552550526629525E-2</v>
      </c>
      <c r="AK107" s="120">
        <f t="shared" si="71"/>
        <v>-2.4845668087238069E-2</v>
      </c>
      <c r="AL107" s="121">
        <f t="shared" si="72"/>
        <v>-0.18409477150381681</v>
      </c>
      <c r="AM107" s="121">
        <f t="shared" si="73"/>
        <v>-0.17708333333333326</v>
      </c>
      <c r="AN107" s="122">
        <f t="shared" si="74"/>
        <v>3.3014718881887006E-2</v>
      </c>
      <c r="AO107" s="208">
        <f t="shared" si="75"/>
        <v>3.2207567164572848E-2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282944951.38</v>
      </c>
      <c r="C108" s="174">
        <v>31.5931</v>
      </c>
      <c r="D108" s="174">
        <v>282521727.56</v>
      </c>
      <c r="E108" s="174">
        <v>31.548500000000001</v>
      </c>
      <c r="F108" s="119">
        <f t="shared" si="101"/>
        <v>-1.4957814865959418E-3</v>
      </c>
      <c r="G108" s="119">
        <f t="shared" si="101"/>
        <v>-1.4117006561559038E-3</v>
      </c>
      <c r="H108" s="174">
        <v>282426519.30000001</v>
      </c>
      <c r="I108" s="174">
        <v>31.509</v>
      </c>
      <c r="J108" s="119">
        <f t="shared" si="102"/>
        <v>-3.3699447055720975E-4</v>
      </c>
      <c r="K108" s="119">
        <f t="shared" si="102"/>
        <v>-1.2520405090574928E-3</v>
      </c>
      <c r="L108" s="174">
        <v>278525289.00999999</v>
      </c>
      <c r="M108" s="174">
        <v>31.0426</v>
      </c>
      <c r="N108" s="119">
        <f t="shared" si="103"/>
        <v>-1.3813257691484856E-2</v>
      </c>
      <c r="O108" s="119">
        <f t="shared" si="103"/>
        <v>-1.4802120029198012E-2</v>
      </c>
      <c r="P108" s="174">
        <v>279717989.82999998</v>
      </c>
      <c r="Q108" s="174">
        <v>31.061699999999998</v>
      </c>
      <c r="R108" s="119">
        <f t="shared" si="104"/>
        <v>4.2821993803125388E-3</v>
      </c>
      <c r="S108" s="119">
        <f t="shared" si="104"/>
        <v>6.1528351362315399E-4</v>
      </c>
      <c r="T108" s="174">
        <v>270328873.13</v>
      </c>
      <c r="U108" s="174">
        <v>31.119599999999998</v>
      </c>
      <c r="V108" s="119">
        <f t="shared" si="105"/>
        <v>-3.3566366988788496E-2</v>
      </c>
      <c r="W108" s="119">
        <f t="shared" si="105"/>
        <v>1.8640319106810015E-3</v>
      </c>
      <c r="X108" s="174">
        <v>267805681.50999999</v>
      </c>
      <c r="Y108" s="174">
        <v>30.856400000000001</v>
      </c>
      <c r="Z108" s="119">
        <f t="shared" si="106"/>
        <v>-9.3337851439443276E-3</v>
      </c>
      <c r="AA108" s="119">
        <f t="shared" si="106"/>
        <v>-8.4576922582551735E-3</v>
      </c>
      <c r="AB108" s="174">
        <v>262809267.18000001</v>
      </c>
      <c r="AC108" s="174">
        <v>30.73</v>
      </c>
      <c r="AD108" s="119">
        <f t="shared" si="107"/>
        <v>-1.8656864566233687E-2</v>
      </c>
      <c r="AE108" s="119">
        <f t="shared" si="107"/>
        <v>-4.0963949132108825E-3</v>
      </c>
      <c r="AF108" s="174">
        <v>226993299.34</v>
      </c>
      <c r="AG108" s="174">
        <v>26.543399999999998</v>
      </c>
      <c r="AH108" s="119">
        <f t="shared" si="108"/>
        <v>-0.13628122107075236</v>
      </c>
      <c r="AI108" s="119">
        <f t="shared" si="109"/>
        <v>-0.13623820370972997</v>
      </c>
      <c r="AJ108" s="120">
        <f t="shared" si="70"/>
        <v>-2.6150259004755542E-2</v>
      </c>
      <c r="AK108" s="120">
        <f t="shared" si="71"/>
        <v>-2.0472354581412909E-2</v>
      </c>
      <c r="AL108" s="121">
        <f t="shared" si="72"/>
        <v>-0.19654569119186507</v>
      </c>
      <c r="AM108" s="121">
        <f t="shared" si="73"/>
        <v>-0.15864779625021799</v>
      </c>
      <c r="AN108" s="122">
        <f t="shared" si="74"/>
        <v>4.6098150302067376E-2</v>
      </c>
      <c r="AO108" s="208">
        <f t="shared" si="75"/>
        <v>4.7090701528496037E-2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182443611.19</v>
      </c>
      <c r="C109" s="182">
        <v>166.71</v>
      </c>
      <c r="D109" s="170">
        <v>181598081.08000001</v>
      </c>
      <c r="E109" s="182">
        <v>166.22</v>
      </c>
      <c r="F109" s="119">
        <f t="shared" si="101"/>
        <v>-4.6344736572849054E-3</v>
      </c>
      <c r="G109" s="119">
        <f t="shared" si="101"/>
        <v>-2.9392357986923945E-3</v>
      </c>
      <c r="H109" s="170">
        <v>180410125.84999999</v>
      </c>
      <c r="I109" s="182">
        <v>164.62</v>
      </c>
      <c r="J109" s="119">
        <f t="shared" si="102"/>
        <v>-6.5416728135837803E-3</v>
      </c>
      <c r="K109" s="119">
        <f t="shared" si="102"/>
        <v>-9.6257971363253175E-3</v>
      </c>
      <c r="L109" s="170">
        <v>183830562.12</v>
      </c>
      <c r="M109" s="182">
        <v>164.86</v>
      </c>
      <c r="N109" s="119">
        <f t="shared" si="103"/>
        <v>1.8959225563890438E-2</v>
      </c>
      <c r="O109" s="119">
        <f t="shared" si="103"/>
        <v>1.457903049447267E-3</v>
      </c>
      <c r="P109" s="170">
        <v>182139743.40000001</v>
      </c>
      <c r="Q109" s="182">
        <v>162.72</v>
      </c>
      <c r="R109" s="119">
        <f t="shared" si="104"/>
        <v>-9.19770195173681E-3</v>
      </c>
      <c r="S109" s="119">
        <f t="shared" si="104"/>
        <v>-1.2980710906223551E-2</v>
      </c>
      <c r="T109" s="170">
        <v>181073987.72</v>
      </c>
      <c r="U109" s="182">
        <v>161.91999999999999</v>
      </c>
      <c r="V109" s="119">
        <f t="shared" si="105"/>
        <v>-5.8513076833510416E-3</v>
      </c>
      <c r="W109" s="119">
        <f t="shared" si="105"/>
        <v>-4.9164208456244553E-3</v>
      </c>
      <c r="X109" s="170">
        <v>179299662.66</v>
      </c>
      <c r="Y109" s="182">
        <v>160.16</v>
      </c>
      <c r="Z109" s="119">
        <f t="shared" si="106"/>
        <v>-9.7988953705691467E-3</v>
      </c>
      <c r="AA109" s="119">
        <f t="shared" si="106"/>
        <v>-1.0869565217391249E-2</v>
      </c>
      <c r="AB109" s="170">
        <v>172635983.62</v>
      </c>
      <c r="AC109" s="182">
        <v>153</v>
      </c>
      <c r="AD109" s="119">
        <f t="shared" si="107"/>
        <v>-3.7165039471580633E-2</v>
      </c>
      <c r="AE109" s="119">
        <f t="shared" si="107"/>
        <v>-4.4705294705294683E-2</v>
      </c>
      <c r="AF109" s="170">
        <v>157994008.80000001</v>
      </c>
      <c r="AG109" s="182">
        <v>142.44</v>
      </c>
      <c r="AH109" s="119">
        <f t="shared" si="108"/>
        <v>-8.4814153532610972E-2</v>
      </c>
      <c r="AI109" s="119">
        <f t="shared" si="109"/>
        <v>-6.9019607843137265E-2</v>
      </c>
      <c r="AJ109" s="120">
        <f t="shared" si="70"/>
        <v>-1.7380502364603357E-2</v>
      </c>
      <c r="AK109" s="120">
        <f t="shared" si="71"/>
        <v>-1.9199841175405206E-2</v>
      </c>
      <c r="AL109" s="121">
        <f t="shared" si="72"/>
        <v>-0.12997974504808571</v>
      </c>
      <c r="AM109" s="121">
        <f t="shared" si="73"/>
        <v>-0.14306340993863556</v>
      </c>
      <c r="AN109" s="122">
        <f t="shared" si="74"/>
        <v>3.115996477935315E-2</v>
      </c>
      <c r="AO109" s="208">
        <f t="shared" si="75"/>
        <v>2.4574773618170721E-2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4800142614.8499994</v>
      </c>
      <c r="C110" s="177"/>
      <c r="D110" s="186">
        <f>SUM(D105:D109)</f>
        <v>4779126212.0100002</v>
      </c>
      <c r="E110" s="177"/>
      <c r="F110" s="119">
        <f>((D110-B110)/B110)</f>
        <v>-4.3782871731730712E-3</v>
      </c>
      <c r="G110" s="119"/>
      <c r="H110" s="186">
        <f>SUM(H105:H109)</f>
        <v>4745979231.3200006</v>
      </c>
      <c r="I110" s="177"/>
      <c r="J110" s="119">
        <f>((H110-D110)/D110)</f>
        <v>-6.9357826555617695E-3</v>
      </c>
      <c r="K110" s="119"/>
      <c r="L110" s="186">
        <f>SUM(L105:L109)</f>
        <v>4683975631.5</v>
      </c>
      <c r="M110" s="177"/>
      <c r="N110" s="119">
        <f>((L110-H110)/H110)</f>
        <v>-1.3064448198766258E-2</v>
      </c>
      <c r="O110" s="119"/>
      <c r="P110" s="186">
        <f>SUM(P105:P109)</f>
        <v>4630314423.8299999</v>
      </c>
      <c r="Q110" s="177"/>
      <c r="R110" s="119">
        <f>((P110-L110)/L110)</f>
        <v>-1.1456337925655598E-2</v>
      </c>
      <c r="S110" s="119"/>
      <c r="T110" s="186">
        <f>SUM(T105:T109)</f>
        <v>4593993689.5699997</v>
      </c>
      <c r="U110" s="177"/>
      <c r="V110" s="119">
        <f>((T110-P110)/P110)</f>
        <v>-7.8441183331038802E-3</v>
      </c>
      <c r="W110" s="119"/>
      <c r="X110" s="186">
        <f>SUM(X105:X109)</f>
        <v>4560342464.7699995</v>
      </c>
      <c r="Y110" s="177"/>
      <c r="Z110" s="119">
        <f>((X110-T110)/T110)</f>
        <v>-7.3250481114940239E-3</v>
      </c>
      <c r="AA110" s="119"/>
      <c r="AB110" s="186">
        <f>SUM(AB105:AB109)</f>
        <v>4503650628.5</v>
      </c>
      <c r="AC110" s="177"/>
      <c r="AD110" s="119">
        <f>((AB110-X110)/X110)</f>
        <v>-1.2431486606096095E-2</v>
      </c>
      <c r="AE110" s="119"/>
      <c r="AF110" s="186">
        <f>SUM(AF105:AF109)</f>
        <v>4215793888.6400003</v>
      </c>
      <c r="AG110" s="177"/>
      <c r="AH110" s="119">
        <f>((AF110-AB110)/AB110)</f>
        <v>-6.3916312255303448E-2</v>
      </c>
      <c r="AI110" s="119"/>
      <c r="AJ110" s="120">
        <f t="shared" si="70"/>
        <v>-1.5918977657394268E-2</v>
      </c>
      <c r="AK110" s="120"/>
      <c r="AL110" s="121">
        <f t="shared" si="72"/>
        <v>-0.11787349786961875</v>
      </c>
      <c r="AM110" s="121"/>
      <c r="AN110" s="122">
        <f t="shared" si="74"/>
        <v>1.962838513691886E-2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1108780703954.4319</v>
      </c>
      <c r="C111" s="99"/>
      <c r="D111" s="74">
        <f>SUM(D18,D43,D54,D76,D81,D103,D110)</f>
        <v>1116847181870.9578</v>
      </c>
      <c r="E111" s="99"/>
      <c r="F111" s="119">
        <f>((D111-B111)/B111)</f>
        <v>7.2750886516666788E-3</v>
      </c>
      <c r="G111" s="119"/>
      <c r="H111" s="74">
        <f>SUM(H18,H43,H54,H76,H81,H103,H110)</f>
        <v>1138811730239.6729</v>
      </c>
      <c r="I111" s="99"/>
      <c r="J111" s="119">
        <f>((H111-D111)/D111)</f>
        <v>1.9666565601141398E-2</v>
      </c>
      <c r="K111" s="119"/>
      <c r="L111" s="74">
        <f>SUM(L18,L43,L54,L76,L81,L103,L110)</f>
        <v>1159836842583.0598</v>
      </c>
      <c r="M111" s="99"/>
      <c r="N111" s="119">
        <f>((L111-H111)/H111)</f>
        <v>1.8462325057858373E-2</v>
      </c>
      <c r="O111" s="119"/>
      <c r="P111" s="74">
        <f>SUM(P18,P43,P54,P76,P81,P103,P110)</f>
        <v>1172042089995.9622</v>
      </c>
      <c r="Q111" s="99"/>
      <c r="R111" s="119">
        <f>((P111-L111)/L111)</f>
        <v>1.0523245136548837E-2</v>
      </c>
      <c r="S111" s="119"/>
      <c r="T111" s="74">
        <f>SUM(T18,T43,T54,T76,T81,T103,T110)</f>
        <v>1195782595631.176</v>
      </c>
      <c r="U111" s="99"/>
      <c r="V111" s="119">
        <f>((T111-P111)/P111)</f>
        <v>2.0255676684184317E-2</v>
      </c>
      <c r="W111" s="119"/>
      <c r="X111" s="74">
        <f>SUM(X18,X43,X54,X76,X81,X103,X110)</f>
        <v>1204805584203.7959</v>
      </c>
      <c r="Y111" s="99"/>
      <c r="Z111" s="119">
        <f>((X111-T111)/T111)</f>
        <v>7.545676451209112E-3</v>
      </c>
      <c r="AA111" s="119"/>
      <c r="AB111" s="74">
        <f>SUM(AB18,AB43,AB54,AB76,AB81,AB103,AB110)</f>
        <v>1218426087765.5144</v>
      </c>
      <c r="AC111" s="99"/>
      <c r="AD111" s="119">
        <f>((AB111-X111)/X111)</f>
        <v>1.1305146440468825E-2</v>
      </c>
      <c r="AE111" s="119"/>
      <c r="AF111" s="74">
        <f>SUM(AF18,AF43,AF54,AF76,AF81,AF103,AF110)</f>
        <v>1201957777116.3445</v>
      </c>
      <c r="AG111" s="99"/>
      <c r="AH111" s="119">
        <f>((AF111-AB111)/AB111)</f>
        <v>-1.3516052237006306E-2</v>
      </c>
      <c r="AI111" s="119"/>
      <c r="AJ111" s="120">
        <f t="shared" si="70"/>
        <v>1.0189708973258904E-2</v>
      </c>
      <c r="AK111" s="120"/>
      <c r="AL111" s="121">
        <f t="shared" si="72"/>
        <v>7.6206124371293371E-2</v>
      </c>
      <c r="AM111" s="121"/>
      <c r="AN111" s="122">
        <f t="shared" si="74"/>
        <v>1.0943851343864899E-2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22" t="s">
        <v>111</v>
      </c>
      <c r="AR112" s="422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17" t="s">
        <v>179</v>
      </c>
      <c r="C113" s="418"/>
      <c r="D113" s="417" t="s">
        <v>187</v>
      </c>
      <c r="E113" s="418"/>
      <c r="F113" s="417" t="s">
        <v>85</v>
      </c>
      <c r="G113" s="418"/>
      <c r="H113" s="417" t="s">
        <v>188</v>
      </c>
      <c r="I113" s="418"/>
      <c r="J113" s="417" t="s">
        <v>85</v>
      </c>
      <c r="K113" s="418"/>
      <c r="L113" s="417" t="s">
        <v>189</v>
      </c>
      <c r="M113" s="418"/>
      <c r="N113" s="417" t="s">
        <v>85</v>
      </c>
      <c r="O113" s="418"/>
      <c r="P113" s="417" t="s">
        <v>190</v>
      </c>
      <c r="Q113" s="418"/>
      <c r="R113" s="417" t="s">
        <v>85</v>
      </c>
      <c r="S113" s="418"/>
      <c r="T113" s="417" t="s">
        <v>191</v>
      </c>
      <c r="U113" s="418"/>
      <c r="V113" s="417" t="s">
        <v>85</v>
      </c>
      <c r="W113" s="418"/>
      <c r="X113" s="417" t="s">
        <v>193</v>
      </c>
      <c r="Y113" s="418"/>
      <c r="Z113" s="417" t="s">
        <v>85</v>
      </c>
      <c r="AA113" s="418"/>
      <c r="AB113" s="417" t="s">
        <v>195</v>
      </c>
      <c r="AC113" s="418"/>
      <c r="AD113" s="417" t="s">
        <v>85</v>
      </c>
      <c r="AE113" s="418"/>
      <c r="AF113" s="417" t="s">
        <v>202</v>
      </c>
      <c r="AG113" s="418"/>
      <c r="AH113" s="417" t="s">
        <v>85</v>
      </c>
      <c r="AI113" s="418"/>
      <c r="AJ113" s="421" t="s">
        <v>105</v>
      </c>
      <c r="AK113" s="421"/>
      <c r="AL113" s="421" t="s">
        <v>106</v>
      </c>
      <c r="AM113" s="421"/>
      <c r="AN113" s="421" t="s">
        <v>95</v>
      </c>
      <c r="AO113" s="423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53" t="s">
        <v>97</v>
      </c>
      <c r="G114" s="353" t="s">
        <v>5</v>
      </c>
      <c r="H114" s="211" t="s">
        <v>98</v>
      </c>
      <c r="I114" s="212" t="s">
        <v>99</v>
      </c>
      <c r="J114" s="354" t="s">
        <v>97</v>
      </c>
      <c r="K114" s="354" t="s">
        <v>5</v>
      </c>
      <c r="L114" s="211" t="s">
        <v>98</v>
      </c>
      <c r="M114" s="212" t="s">
        <v>99</v>
      </c>
      <c r="N114" s="355" t="s">
        <v>97</v>
      </c>
      <c r="O114" s="355" t="s">
        <v>5</v>
      </c>
      <c r="P114" s="211" t="s">
        <v>98</v>
      </c>
      <c r="Q114" s="212" t="s">
        <v>99</v>
      </c>
      <c r="R114" s="356" t="s">
        <v>97</v>
      </c>
      <c r="S114" s="356" t="s">
        <v>5</v>
      </c>
      <c r="T114" s="211" t="s">
        <v>98</v>
      </c>
      <c r="U114" s="212" t="s">
        <v>99</v>
      </c>
      <c r="V114" s="363" t="s">
        <v>97</v>
      </c>
      <c r="W114" s="363" t="s">
        <v>5</v>
      </c>
      <c r="X114" s="211" t="s">
        <v>98</v>
      </c>
      <c r="Y114" s="212" t="s">
        <v>99</v>
      </c>
      <c r="Z114" s="367" t="s">
        <v>97</v>
      </c>
      <c r="AA114" s="367" t="s">
        <v>5</v>
      </c>
      <c r="AB114" s="211" t="s">
        <v>98</v>
      </c>
      <c r="AC114" s="212" t="s">
        <v>99</v>
      </c>
      <c r="AD114" s="373" t="s">
        <v>97</v>
      </c>
      <c r="AE114" s="373" t="s">
        <v>5</v>
      </c>
      <c r="AF114" s="211" t="s">
        <v>98</v>
      </c>
      <c r="AG114" s="212" t="s">
        <v>99</v>
      </c>
      <c r="AH114" s="378" t="s">
        <v>97</v>
      </c>
      <c r="AI114" s="378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2026869733.5</v>
      </c>
      <c r="C115" s="183">
        <v>13.91</v>
      </c>
      <c r="D115" s="184">
        <v>2035055679.1400001</v>
      </c>
      <c r="E115" s="183">
        <v>13.96</v>
      </c>
      <c r="F115" s="119">
        <f t="shared" ref="F115:F124" si="110">((D115-B115)/B115)</f>
        <v>4.0387132457025783E-3</v>
      </c>
      <c r="G115" s="119">
        <f t="shared" ref="G115:G124" si="111">((E115-C115)/C115)</f>
        <v>3.5945363048167298E-3</v>
      </c>
      <c r="H115" s="184">
        <v>1976881354.0799999</v>
      </c>
      <c r="I115" s="183">
        <v>13.96</v>
      </c>
      <c r="J115" s="119">
        <f t="shared" ref="J115:J124" si="112">((H115-D115)/D115)</f>
        <v>-2.8586109783779592E-2</v>
      </c>
      <c r="K115" s="119">
        <f t="shared" ref="K115:K124" si="113">((I115-E115)/E115)</f>
        <v>0</v>
      </c>
      <c r="L115" s="184">
        <v>1925580731.1199999</v>
      </c>
      <c r="M115" s="183">
        <v>13.45</v>
      </c>
      <c r="N115" s="119">
        <f t="shared" ref="N115:N124" si="114">((L115-H115)/H115)</f>
        <v>-2.5950279137451977E-2</v>
      </c>
      <c r="O115" s="119">
        <f t="shared" ref="O115:O124" si="115">((M115-I115)/I115)</f>
        <v>-3.6532951289398388E-2</v>
      </c>
      <c r="P115" s="184">
        <v>1903706737.0599999</v>
      </c>
      <c r="Q115" s="183">
        <v>13.24</v>
      </c>
      <c r="R115" s="119">
        <f t="shared" ref="R115:R124" si="116">((P115-L115)/L115)</f>
        <v>-1.1359686824076752E-2</v>
      </c>
      <c r="S115" s="119">
        <f t="shared" ref="S115:S124" si="117">((Q115-M115)/M115)</f>
        <v>-1.5613382899628185E-2</v>
      </c>
      <c r="T115" s="184">
        <v>1926215000</v>
      </c>
      <c r="U115" s="183">
        <v>12.85</v>
      </c>
      <c r="V115" s="119">
        <f t="shared" ref="V115:V124" si="118">((T115-P115)/P115)</f>
        <v>1.1823387763369907E-2</v>
      </c>
      <c r="W115" s="119">
        <f t="shared" ref="W115:W124" si="119">((U115-Q115)/Q115)</f>
        <v>-2.9456193353474363E-2</v>
      </c>
      <c r="X115" s="184">
        <v>1796129184.76</v>
      </c>
      <c r="Y115" s="183">
        <v>11.98</v>
      </c>
      <c r="Z115" s="119">
        <f t="shared" ref="Z115:Z124" si="120">((X115-T115)/T115)</f>
        <v>-6.7534421256194146E-2</v>
      </c>
      <c r="AA115" s="119">
        <f t="shared" ref="AA115:AA124" si="121">((Y115-U115)/U115)</f>
        <v>-6.7704280155641963E-2</v>
      </c>
      <c r="AB115" s="184">
        <v>1799810609.46</v>
      </c>
      <c r="AC115" s="183">
        <v>12.01</v>
      </c>
      <c r="AD115" s="119">
        <f t="shared" ref="AD115:AD124" si="122">((AB115-X115)/X115)</f>
        <v>2.0496436065048193E-3</v>
      </c>
      <c r="AE115" s="119">
        <f t="shared" ref="AE115:AE124" si="123">((AC115-Y115)/Y115)</f>
        <v>2.5041736227044541E-3</v>
      </c>
      <c r="AF115" s="184">
        <v>1561216236.6800001</v>
      </c>
      <c r="AG115" s="183">
        <v>10.42</v>
      </c>
      <c r="AH115" s="119">
        <f t="shared" ref="AH115:AH124" si="124">((AF115-AB115)/AB115)</f>
        <v>-0.13256637755435047</v>
      </c>
      <c r="AI115" s="119">
        <f t="shared" ref="AI115:AI124" si="125">((AG115-AC115)/AC115)</f>
        <v>-0.13238967527060783</v>
      </c>
      <c r="AJ115" s="120">
        <f t="shared" ref="AJ115" si="126">AVERAGE(F115,J115,N115,R115,V115,Z115,AD115,AH115)</f>
        <v>-3.1010641242534453E-2</v>
      </c>
      <c r="AK115" s="120">
        <f t="shared" ref="AK115" si="127">AVERAGE(G115,K115,O115,S115,W115,AA115,AE115,AI115)</f>
        <v>-3.4449721630153696E-2</v>
      </c>
      <c r="AL115" s="121">
        <f t="shared" ref="AL115" si="128">((AF115-D115)/D115)</f>
        <v>-0.23283856423045937</v>
      </c>
      <c r="AM115" s="121">
        <f t="shared" ref="AM115" si="129">((AG115-E115)/E115)</f>
        <v>-0.25358166189111753</v>
      </c>
      <c r="AN115" s="122">
        <f t="shared" ref="AN115" si="130">STDEV(F115,J115,N115,R115,V115,Z115,AD115,AH115)</f>
        <v>4.81387777109459E-2</v>
      </c>
      <c r="AO115" s="208">
        <f t="shared" ref="AO115" si="131">STDEV(G115,K115,O115,S115,W115,AA115,AE115,AI115)</f>
        <v>4.6417241663648037E-2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351649117.01999998</v>
      </c>
      <c r="C116" s="183">
        <v>4.04</v>
      </c>
      <c r="D116" s="184">
        <v>343479867.87</v>
      </c>
      <c r="E116" s="183">
        <v>3.95</v>
      </c>
      <c r="F116" s="119">
        <f t="shared" si="110"/>
        <v>-2.3231251706897792E-2</v>
      </c>
      <c r="G116" s="119">
        <f t="shared" si="111"/>
        <v>-2.2277227722772242E-2</v>
      </c>
      <c r="H116" s="184">
        <v>327590938.16000003</v>
      </c>
      <c r="I116" s="183">
        <v>3.72</v>
      </c>
      <c r="J116" s="119">
        <f t="shared" si="112"/>
        <v>-4.6258692855948136E-2</v>
      </c>
      <c r="K116" s="119">
        <f t="shared" si="113"/>
        <v>-5.8227848101265814E-2</v>
      </c>
      <c r="L116" s="184">
        <v>323103675.68000001</v>
      </c>
      <c r="M116" s="183">
        <v>3.72</v>
      </c>
      <c r="N116" s="119">
        <f t="shared" si="114"/>
        <v>-1.369776131538894E-2</v>
      </c>
      <c r="O116" s="119">
        <f t="shared" si="115"/>
        <v>0</v>
      </c>
      <c r="P116" s="184">
        <v>322381396.73000002</v>
      </c>
      <c r="Q116" s="183">
        <v>3.68</v>
      </c>
      <c r="R116" s="119">
        <f t="shared" si="116"/>
        <v>-2.2354402142900067E-3</v>
      </c>
      <c r="S116" s="119">
        <f t="shared" si="117"/>
        <v>-1.075268817204302E-2</v>
      </c>
      <c r="T116" s="184">
        <v>315505330.57999998</v>
      </c>
      <c r="U116" s="183">
        <v>3.7</v>
      </c>
      <c r="V116" s="119">
        <f t="shared" si="118"/>
        <v>-2.1328979338590247E-2</v>
      </c>
      <c r="W116" s="119">
        <f t="shared" si="119"/>
        <v>5.4347826086956564E-3</v>
      </c>
      <c r="X116" s="184">
        <v>281981704.68000001</v>
      </c>
      <c r="Y116" s="183">
        <v>3.31</v>
      </c>
      <c r="Z116" s="119">
        <f t="shared" si="120"/>
        <v>-0.10625375437674159</v>
      </c>
      <c r="AA116" s="119">
        <f t="shared" si="121"/>
        <v>-0.10540540540540544</v>
      </c>
      <c r="AB116" s="184">
        <v>291134457.97000003</v>
      </c>
      <c r="AC116" s="183">
        <v>3.42</v>
      </c>
      <c r="AD116" s="119">
        <f t="shared" si="122"/>
        <v>3.2458677772683152E-2</v>
      </c>
      <c r="AE116" s="119">
        <f t="shared" si="123"/>
        <v>3.32326283987915E-2</v>
      </c>
      <c r="AF116" s="184">
        <v>231873416.40000001</v>
      </c>
      <c r="AG116" s="183">
        <v>2.72</v>
      </c>
      <c r="AH116" s="119">
        <f t="shared" si="124"/>
        <v>-0.20355213870323308</v>
      </c>
      <c r="AI116" s="119">
        <f t="shared" si="125"/>
        <v>-0.20467836257309935</v>
      </c>
      <c r="AJ116" s="120">
        <f t="shared" ref="AJ116:AJ126" si="132">AVERAGE(F116,J116,N116,R116,V116,Z116,AD116,AH116)</f>
        <v>-4.8012417592300835E-2</v>
      </c>
      <c r="AK116" s="120">
        <f t="shared" ref="AK116:AK124" si="133">AVERAGE(G116,K116,O116,S116,W116,AA116,AE116,AI116)</f>
        <v>-4.533426512088734E-2</v>
      </c>
      <c r="AL116" s="121">
        <f t="shared" ref="AL116:AL126" si="134">((AF116-D116)/D116)</f>
        <v>-0.32492865495173862</v>
      </c>
      <c r="AM116" s="121">
        <f t="shared" ref="AM116:AM124" si="135">((AG116-E116)/E116)</f>
        <v>-0.31139240506329113</v>
      </c>
      <c r="AN116" s="122">
        <f t="shared" ref="AN116:AN126" si="136">STDEV(F116,J116,N116,R116,V116,Z116,AD116,AH116)</f>
        <v>7.4318302154934929E-2</v>
      </c>
      <c r="AO116" s="208">
        <f t="shared" ref="AO116:AO124" si="137">STDEV(G116,K116,O116,S116,W116,AA116,AE116,AI116)</f>
        <v>7.7180945804197446E-2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123736355.31999999</v>
      </c>
      <c r="C117" s="183">
        <v>5.79</v>
      </c>
      <c r="D117" s="184">
        <v>119200886.48</v>
      </c>
      <c r="E117" s="183">
        <v>5.59</v>
      </c>
      <c r="F117" s="119">
        <f t="shared" si="110"/>
        <v>-3.6654294756546003E-2</v>
      </c>
      <c r="G117" s="119">
        <f t="shared" si="111"/>
        <v>-3.4542314335060477E-2</v>
      </c>
      <c r="H117" s="184">
        <v>119192530.06999999</v>
      </c>
      <c r="I117" s="183">
        <v>5.59</v>
      </c>
      <c r="J117" s="119">
        <f t="shared" si="112"/>
        <v>-7.0103589384072203E-5</v>
      </c>
      <c r="K117" s="119">
        <f t="shared" si="113"/>
        <v>0</v>
      </c>
      <c r="L117" s="184">
        <v>116484468.16</v>
      </c>
      <c r="M117" s="183">
        <v>5.46</v>
      </c>
      <c r="N117" s="119">
        <f t="shared" si="114"/>
        <v>-2.2720063987311891E-2</v>
      </c>
      <c r="O117" s="119">
        <f t="shared" si="115"/>
        <v>-2.3255813953488354E-2</v>
      </c>
      <c r="P117" s="184">
        <v>108560001.31</v>
      </c>
      <c r="Q117" s="183">
        <v>5.46</v>
      </c>
      <c r="R117" s="119">
        <f t="shared" si="116"/>
        <v>-6.8030244505346033E-2</v>
      </c>
      <c r="S117" s="119">
        <f t="shared" si="117"/>
        <v>0</v>
      </c>
      <c r="T117" s="184">
        <v>100808710.03</v>
      </c>
      <c r="U117" s="183">
        <v>3.93</v>
      </c>
      <c r="V117" s="119">
        <f t="shared" si="118"/>
        <v>-7.1400987347685227E-2</v>
      </c>
      <c r="W117" s="119">
        <f t="shared" si="119"/>
        <v>-0.28021978021978017</v>
      </c>
      <c r="X117" s="184">
        <v>96211333.390000001</v>
      </c>
      <c r="Y117" s="183">
        <v>3.75</v>
      </c>
      <c r="Z117" s="119">
        <f t="shared" si="120"/>
        <v>-4.5604954558310012E-2</v>
      </c>
      <c r="AA117" s="119">
        <f t="shared" si="121"/>
        <v>-4.5801526717557293E-2</v>
      </c>
      <c r="AB117" s="184">
        <v>90181814.480000004</v>
      </c>
      <c r="AC117" s="183">
        <v>3.51</v>
      </c>
      <c r="AD117" s="119">
        <f t="shared" si="122"/>
        <v>-6.2669528604898134E-2</v>
      </c>
      <c r="AE117" s="119">
        <f t="shared" si="123"/>
        <v>-6.4000000000000057E-2</v>
      </c>
      <c r="AF117" s="184">
        <v>75906787.459999993</v>
      </c>
      <c r="AG117" s="183">
        <v>2.96</v>
      </c>
      <c r="AH117" s="119">
        <f t="shared" si="124"/>
        <v>-0.15829163675971328</v>
      </c>
      <c r="AI117" s="119">
        <f t="shared" si="125"/>
        <v>-0.15669515669515666</v>
      </c>
      <c r="AJ117" s="120">
        <f t="shared" si="132"/>
        <v>-5.8180226763649326E-2</v>
      </c>
      <c r="AK117" s="120">
        <f t="shared" si="133"/>
        <v>-7.5564323990130383E-2</v>
      </c>
      <c r="AL117" s="121">
        <f t="shared" si="134"/>
        <v>-0.36320282758353534</v>
      </c>
      <c r="AM117" s="121">
        <f t="shared" si="135"/>
        <v>-0.47048300536672627</v>
      </c>
      <c r="AN117" s="122">
        <f t="shared" si="136"/>
        <v>4.7162291810330596E-2</v>
      </c>
      <c r="AO117" s="208">
        <f t="shared" si="137"/>
        <v>9.6602680448894765E-2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103428215.09</v>
      </c>
      <c r="C118" s="183">
        <v>11.87</v>
      </c>
      <c r="D118" s="184">
        <v>133179330.72</v>
      </c>
      <c r="E118" s="183">
        <v>12.67</v>
      </c>
      <c r="F118" s="119">
        <f t="shared" si="110"/>
        <v>0.28764989905425231</v>
      </c>
      <c r="G118" s="119">
        <f t="shared" si="111"/>
        <v>6.7396798652064091E-2</v>
      </c>
      <c r="H118" s="184">
        <v>128622825.05</v>
      </c>
      <c r="I118" s="183">
        <v>12.67</v>
      </c>
      <c r="J118" s="119">
        <f t="shared" si="112"/>
        <v>-3.4213309568132073E-2</v>
      </c>
      <c r="K118" s="119">
        <f t="shared" si="113"/>
        <v>0</v>
      </c>
      <c r="L118" s="184">
        <v>123878510.54000001</v>
      </c>
      <c r="M118" s="183">
        <v>12.67</v>
      </c>
      <c r="N118" s="119">
        <f t="shared" si="114"/>
        <v>-3.6885478982099144E-2</v>
      </c>
      <c r="O118" s="119">
        <f t="shared" si="115"/>
        <v>0</v>
      </c>
      <c r="P118" s="184">
        <v>124386459.61</v>
      </c>
      <c r="Q118" s="183">
        <v>11.9</v>
      </c>
      <c r="R118" s="119">
        <f t="shared" si="116"/>
        <v>4.1003808310722109E-3</v>
      </c>
      <c r="S118" s="119">
        <f t="shared" si="117"/>
        <v>-6.0773480662983395E-2</v>
      </c>
      <c r="T118" s="184">
        <v>125177246.39</v>
      </c>
      <c r="U118" s="183">
        <v>11.89</v>
      </c>
      <c r="V118" s="119">
        <f t="shared" si="118"/>
        <v>6.357498898830514E-3</v>
      </c>
      <c r="W118" s="119">
        <f t="shared" si="119"/>
        <v>-8.4033613445376357E-4</v>
      </c>
      <c r="X118" s="184">
        <v>125892024.63</v>
      </c>
      <c r="Y118" s="183">
        <v>11.96</v>
      </c>
      <c r="Z118" s="119">
        <f t="shared" si="120"/>
        <v>5.7101291218137539E-3</v>
      </c>
      <c r="AA118" s="119">
        <f t="shared" si="121"/>
        <v>5.8873002523128918E-3</v>
      </c>
      <c r="AB118" s="184">
        <v>120663515.84</v>
      </c>
      <c r="AC118" s="183">
        <v>11.46</v>
      </c>
      <c r="AD118" s="119">
        <f t="shared" si="122"/>
        <v>-4.1531691982607463E-2</v>
      </c>
      <c r="AE118" s="119">
        <f t="shared" si="123"/>
        <v>-4.1806020066889632E-2</v>
      </c>
      <c r="AF118" s="184">
        <v>111095713.56999999</v>
      </c>
      <c r="AG118" s="183">
        <v>10.55</v>
      </c>
      <c r="AH118" s="119">
        <f t="shared" si="124"/>
        <v>-7.929324952446215E-2</v>
      </c>
      <c r="AI118" s="119">
        <f t="shared" si="125"/>
        <v>-7.940663176265271E-2</v>
      </c>
      <c r="AJ118" s="120">
        <f t="shared" si="132"/>
        <v>1.3986772231083494E-2</v>
      </c>
      <c r="AK118" s="120">
        <f t="shared" si="133"/>
        <v>-1.3692796215325315E-2</v>
      </c>
      <c r="AL118" s="121">
        <f t="shared" si="134"/>
        <v>-0.16581865241858909</v>
      </c>
      <c r="AM118" s="121">
        <f t="shared" si="135"/>
        <v>-0.1673243883188634</v>
      </c>
      <c r="AN118" s="122">
        <f t="shared" si="136"/>
        <v>0.11452426599171936</v>
      </c>
      <c r="AO118" s="208">
        <f t="shared" si="137"/>
        <v>4.6019135811231397E-2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612984693.80999994</v>
      </c>
      <c r="C119" s="183">
        <v>207.65</v>
      </c>
      <c r="D119" s="184">
        <v>608075665.87</v>
      </c>
      <c r="E119" s="183">
        <v>207.65</v>
      </c>
      <c r="F119" s="119">
        <f t="shared" si="110"/>
        <v>-8.0084021502852317E-3</v>
      </c>
      <c r="G119" s="119">
        <f t="shared" si="111"/>
        <v>0</v>
      </c>
      <c r="H119" s="184">
        <v>620790638.28999996</v>
      </c>
      <c r="I119" s="183">
        <v>211.81</v>
      </c>
      <c r="J119" s="119">
        <f t="shared" si="112"/>
        <v>2.0910181304177169E-2</v>
      </c>
      <c r="K119" s="119">
        <f t="shared" si="113"/>
        <v>2.0033710570671787E-2</v>
      </c>
      <c r="L119" s="184">
        <v>621971531.5</v>
      </c>
      <c r="M119" s="183">
        <v>211.81</v>
      </c>
      <c r="N119" s="119">
        <f t="shared" si="114"/>
        <v>1.9022406865748971E-3</v>
      </c>
      <c r="O119" s="119">
        <f t="shared" si="115"/>
        <v>0</v>
      </c>
      <c r="P119" s="184">
        <v>625879450.27999997</v>
      </c>
      <c r="Q119" s="183">
        <v>213.3</v>
      </c>
      <c r="R119" s="119">
        <f t="shared" si="116"/>
        <v>6.2831151943165287E-3</v>
      </c>
      <c r="S119" s="119">
        <f t="shared" si="117"/>
        <v>7.0346064869458904E-3</v>
      </c>
      <c r="T119" s="184">
        <v>756665963.46000004</v>
      </c>
      <c r="U119" s="183">
        <v>214.94</v>
      </c>
      <c r="V119" s="119">
        <f t="shared" si="118"/>
        <v>0.20896438303173245</v>
      </c>
      <c r="W119" s="119">
        <f t="shared" si="119"/>
        <v>7.6887013595873712E-3</v>
      </c>
      <c r="X119" s="184">
        <v>647020269.17999995</v>
      </c>
      <c r="Y119" s="183">
        <v>214.94</v>
      </c>
      <c r="Z119" s="119">
        <f t="shared" si="120"/>
        <v>-0.14490633856269172</v>
      </c>
      <c r="AA119" s="119">
        <f t="shared" si="121"/>
        <v>0</v>
      </c>
      <c r="AB119" s="184">
        <v>625175333.99000001</v>
      </c>
      <c r="AC119" s="183">
        <v>177.59</v>
      </c>
      <c r="AD119" s="119">
        <f t="shared" si="122"/>
        <v>-3.3762366081181786E-2</v>
      </c>
      <c r="AE119" s="119">
        <f t="shared" si="123"/>
        <v>-0.17376942402530937</v>
      </c>
      <c r="AF119" s="184">
        <v>593839409.89999998</v>
      </c>
      <c r="AG119" s="183">
        <v>168.69</v>
      </c>
      <c r="AH119" s="119">
        <f t="shared" si="124"/>
        <v>-5.0123417202031305E-2</v>
      </c>
      <c r="AI119" s="119">
        <f t="shared" si="125"/>
        <v>-5.0115434427614201E-2</v>
      </c>
      <c r="AJ119" s="120">
        <f t="shared" si="132"/>
        <v>1.5742452757637384E-4</v>
      </c>
      <c r="AK119" s="120">
        <f t="shared" si="133"/>
        <v>-2.3640980004464816E-2</v>
      </c>
      <c r="AL119" s="121">
        <f t="shared" si="134"/>
        <v>-2.3411981056060852E-2</v>
      </c>
      <c r="AM119" s="121">
        <f t="shared" si="135"/>
        <v>-0.18762340476763789</v>
      </c>
      <c r="AN119" s="122">
        <f t="shared" si="136"/>
        <v>9.9182719282847248E-2</v>
      </c>
      <c r="AO119" s="208">
        <f t="shared" si="137"/>
        <v>6.4082707033998279E-2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5220</v>
      </c>
      <c r="D120" s="184">
        <v>769500000</v>
      </c>
      <c r="E120" s="183">
        <v>5150</v>
      </c>
      <c r="F120" s="119">
        <f t="shared" si="110"/>
        <v>0</v>
      </c>
      <c r="G120" s="119">
        <f t="shared" si="111"/>
        <v>-1.3409961685823755E-2</v>
      </c>
      <c r="H120" s="184">
        <v>1050000</v>
      </c>
      <c r="I120" s="183">
        <v>7000</v>
      </c>
      <c r="J120" s="119">
        <f t="shared" si="112"/>
        <v>-0.99863547758284599</v>
      </c>
      <c r="K120" s="119">
        <f t="shared" si="113"/>
        <v>0.35922330097087379</v>
      </c>
      <c r="L120" s="184">
        <v>780000000</v>
      </c>
      <c r="M120" s="183">
        <v>5200</v>
      </c>
      <c r="N120" s="119">
        <f t="shared" si="114"/>
        <v>741.85714285714289</v>
      </c>
      <c r="O120" s="119">
        <f t="shared" si="115"/>
        <v>-0.25714285714285712</v>
      </c>
      <c r="P120" s="184">
        <v>780000000</v>
      </c>
      <c r="Q120" s="183">
        <v>5200</v>
      </c>
      <c r="R120" s="119">
        <f t="shared" si="116"/>
        <v>0</v>
      </c>
      <c r="S120" s="119">
        <f t="shared" si="117"/>
        <v>0</v>
      </c>
      <c r="T120" s="184">
        <v>824250000</v>
      </c>
      <c r="U120" s="183">
        <v>5495</v>
      </c>
      <c r="V120" s="119">
        <f t="shared" si="118"/>
        <v>5.673076923076923E-2</v>
      </c>
      <c r="W120" s="119">
        <f t="shared" si="119"/>
        <v>5.673076923076923E-2</v>
      </c>
      <c r="X120" s="184">
        <v>824250000</v>
      </c>
      <c r="Y120" s="183">
        <v>5495</v>
      </c>
      <c r="Z120" s="119">
        <f t="shared" si="120"/>
        <v>0</v>
      </c>
      <c r="AA120" s="119">
        <f t="shared" si="121"/>
        <v>0</v>
      </c>
      <c r="AB120" s="184">
        <v>824250000</v>
      </c>
      <c r="AC120" s="183">
        <v>5495</v>
      </c>
      <c r="AD120" s="119">
        <f t="shared" si="122"/>
        <v>0</v>
      </c>
      <c r="AE120" s="119">
        <f t="shared" si="123"/>
        <v>0</v>
      </c>
      <c r="AF120" s="184">
        <v>956250000</v>
      </c>
      <c r="AG120" s="183">
        <v>5390.93</v>
      </c>
      <c r="AH120" s="119">
        <f t="shared" si="124"/>
        <v>0.16014558689717925</v>
      </c>
      <c r="AI120" s="119">
        <f t="shared" si="125"/>
        <v>-1.8939035486806133E-2</v>
      </c>
      <c r="AJ120" s="120">
        <f t="shared" si="132"/>
        <v>92.634422966960997</v>
      </c>
      <c r="AK120" s="120">
        <f t="shared" si="133"/>
        <v>1.58077769857695E-2</v>
      </c>
      <c r="AL120" s="121">
        <f t="shared" si="134"/>
        <v>0.24269005847953215</v>
      </c>
      <c r="AM120" s="121">
        <f t="shared" si="135"/>
        <v>4.6782524271844719E-2</v>
      </c>
      <c r="AN120" s="122">
        <f t="shared" si="136"/>
        <v>262.32584862522054</v>
      </c>
      <c r="AO120" s="208">
        <f t="shared" si="137"/>
        <v>0.16772496055372862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419822000</v>
      </c>
      <c r="C121" s="183">
        <v>8.7100000000000009</v>
      </c>
      <c r="D121" s="184">
        <v>419822000</v>
      </c>
      <c r="E121" s="183">
        <v>8.7100000000000009</v>
      </c>
      <c r="F121" s="119">
        <f t="shared" si="110"/>
        <v>0</v>
      </c>
      <c r="G121" s="119">
        <f t="shared" si="111"/>
        <v>0</v>
      </c>
      <c r="H121" s="184">
        <v>461756000</v>
      </c>
      <c r="I121" s="183">
        <v>9.58</v>
      </c>
      <c r="J121" s="119">
        <f t="shared" si="112"/>
        <v>9.9885189437428246E-2</v>
      </c>
      <c r="K121" s="119">
        <f t="shared" si="113"/>
        <v>9.9885189437428148E-2</v>
      </c>
      <c r="L121" s="184">
        <v>461756000</v>
      </c>
      <c r="M121" s="183">
        <v>9.58</v>
      </c>
      <c r="N121" s="119">
        <f t="shared" si="114"/>
        <v>0</v>
      </c>
      <c r="O121" s="119">
        <f t="shared" si="115"/>
        <v>0</v>
      </c>
      <c r="P121" s="184">
        <v>461756000</v>
      </c>
      <c r="Q121" s="183">
        <v>9.58</v>
      </c>
      <c r="R121" s="119">
        <f t="shared" si="116"/>
        <v>0</v>
      </c>
      <c r="S121" s="119">
        <f t="shared" si="117"/>
        <v>0</v>
      </c>
      <c r="T121" s="184">
        <v>461756000</v>
      </c>
      <c r="U121" s="183">
        <v>9.58</v>
      </c>
      <c r="V121" s="119">
        <f t="shared" si="118"/>
        <v>0</v>
      </c>
      <c r="W121" s="119">
        <f t="shared" si="119"/>
        <v>0</v>
      </c>
      <c r="X121" s="184">
        <v>461756000</v>
      </c>
      <c r="Y121" s="183">
        <v>9.58</v>
      </c>
      <c r="Z121" s="119">
        <f t="shared" si="120"/>
        <v>0</v>
      </c>
      <c r="AA121" s="119">
        <f t="shared" si="121"/>
        <v>0</v>
      </c>
      <c r="AB121" s="184">
        <v>429462000</v>
      </c>
      <c r="AC121" s="183">
        <v>8.91</v>
      </c>
      <c r="AD121" s="119">
        <f t="shared" si="122"/>
        <v>-6.9937369519832981E-2</v>
      </c>
      <c r="AE121" s="119">
        <f t="shared" si="123"/>
        <v>-6.9937369519832981E-2</v>
      </c>
      <c r="AF121" s="184">
        <v>429462000</v>
      </c>
      <c r="AG121" s="183">
        <v>8.91</v>
      </c>
      <c r="AH121" s="119">
        <f t="shared" si="124"/>
        <v>0</v>
      </c>
      <c r="AI121" s="119">
        <f t="shared" si="125"/>
        <v>0</v>
      </c>
      <c r="AJ121" s="120">
        <f t="shared" si="132"/>
        <v>3.743477489699408E-3</v>
      </c>
      <c r="AK121" s="120">
        <f t="shared" si="133"/>
        <v>3.7434774896993959E-3</v>
      </c>
      <c r="AL121" s="121">
        <f t="shared" si="134"/>
        <v>2.2962112514351322E-2</v>
      </c>
      <c r="AM121" s="121">
        <f t="shared" si="135"/>
        <v>2.2962112514351235E-2</v>
      </c>
      <c r="AN121" s="122">
        <f t="shared" si="136"/>
        <v>4.5913237640727626E-2</v>
      </c>
      <c r="AO121" s="208">
        <f t="shared" si="137"/>
        <v>4.5913237640727605E-2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461131458</v>
      </c>
      <c r="C122" s="182">
        <v>90</v>
      </c>
      <c r="D122" s="184">
        <v>457687341.45999998</v>
      </c>
      <c r="E122" s="182">
        <v>90</v>
      </c>
      <c r="F122" s="119">
        <f t="shared" si="110"/>
        <v>-7.4688388316375099E-3</v>
      </c>
      <c r="G122" s="119">
        <f t="shared" si="111"/>
        <v>0</v>
      </c>
      <c r="H122" s="184">
        <v>444326309.81</v>
      </c>
      <c r="I122" s="182">
        <v>90</v>
      </c>
      <c r="J122" s="119">
        <f t="shared" si="112"/>
        <v>-2.9192486747347975E-2</v>
      </c>
      <c r="K122" s="119">
        <f t="shared" si="113"/>
        <v>0</v>
      </c>
      <c r="L122" s="184">
        <v>432756579.60000002</v>
      </c>
      <c r="M122" s="182">
        <v>90</v>
      </c>
      <c r="N122" s="119">
        <f t="shared" si="114"/>
        <v>-2.6038814165533778E-2</v>
      </c>
      <c r="O122" s="119">
        <f t="shared" si="115"/>
        <v>0</v>
      </c>
      <c r="P122" s="184">
        <v>426845095.52999997</v>
      </c>
      <c r="Q122" s="182">
        <v>90</v>
      </c>
      <c r="R122" s="119">
        <f t="shared" si="116"/>
        <v>-1.3660067457470153E-2</v>
      </c>
      <c r="S122" s="119">
        <f t="shared" si="117"/>
        <v>0</v>
      </c>
      <c r="T122" s="184">
        <v>419538863.74000001</v>
      </c>
      <c r="U122" s="182">
        <v>90</v>
      </c>
      <c r="V122" s="119">
        <f t="shared" si="118"/>
        <v>-1.7116822628424597E-2</v>
      </c>
      <c r="W122" s="119">
        <f t="shared" si="119"/>
        <v>0</v>
      </c>
      <c r="X122" s="184">
        <v>397180468.62</v>
      </c>
      <c r="Y122" s="182">
        <v>90</v>
      </c>
      <c r="Z122" s="119">
        <f t="shared" si="120"/>
        <v>-5.329278656257249E-2</v>
      </c>
      <c r="AA122" s="119">
        <f t="shared" si="121"/>
        <v>0</v>
      </c>
      <c r="AB122" s="184">
        <v>400461767.72000003</v>
      </c>
      <c r="AC122" s="182">
        <v>90</v>
      </c>
      <c r="AD122" s="119">
        <f t="shared" si="122"/>
        <v>8.2614815159488281E-3</v>
      </c>
      <c r="AE122" s="119">
        <f t="shared" si="123"/>
        <v>0</v>
      </c>
      <c r="AF122" s="184">
        <v>338032562.05000001</v>
      </c>
      <c r="AG122" s="182">
        <v>90</v>
      </c>
      <c r="AH122" s="119">
        <f t="shared" si="124"/>
        <v>-0.15589304823138589</v>
      </c>
      <c r="AI122" s="119">
        <f t="shared" si="125"/>
        <v>0</v>
      </c>
      <c r="AJ122" s="120">
        <f t="shared" si="132"/>
        <v>-3.6800172888552946E-2</v>
      </c>
      <c r="AK122" s="120">
        <f t="shared" si="133"/>
        <v>0</v>
      </c>
      <c r="AL122" s="121">
        <f t="shared" si="134"/>
        <v>-0.26143344718319528</v>
      </c>
      <c r="AM122" s="121">
        <f t="shared" si="135"/>
        <v>0</v>
      </c>
      <c r="AN122" s="122">
        <f t="shared" si="136"/>
        <v>5.1328885776315399E-2</v>
      </c>
      <c r="AO122" s="208">
        <f t="shared" si="137"/>
        <v>0</v>
      </c>
      <c r="AP122" s="126"/>
      <c r="AQ122" s="209"/>
      <c r="AR122" s="210"/>
      <c r="AS122" s="125"/>
      <c r="AT122" s="125"/>
    </row>
    <row r="123" spans="1:46" s="290" customFormat="1">
      <c r="A123" s="204" t="s">
        <v>121</v>
      </c>
      <c r="B123" s="184">
        <v>762127274.35000002</v>
      </c>
      <c r="C123" s="172">
        <v>120.92</v>
      </c>
      <c r="D123" s="184">
        <v>761482740.67999995</v>
      </c>
      <c r="E123" s="172">
        <v>120.92</v>
      </c>
      <c r="F123" s="119">
        <f t="shared" si="110"/>
        <v>-8.4570345622361244E-4</v>
      </c>
      <c r="G123" s="119">
        <f t="shared" si="111"/>
        <v>0</v>
      </c>
      <c r="H123" s="184">
        <v>732652006.32000005</v>
      </c>
      <c r="I123" s="172">
        <v>120.92</v>
      </c>
      <c r="J123" s="119">
        <f t="shared" ref="J123" si="138">((H123-D123)/D123)</f>
        <v>-3.7861310335483386E-2</v>
      </c>
      <c r="K123" s="119">
        <f t="shared" ref="K123" si="139">((I123-E123)/E123)</f>
        <v>0</v>
      </c>
      <c r="L123" s="184">
        <v>712613312.86000001</v>
      </c>
      <c r="M123" s="172">
        <v>120.92</v>
      </c>
      <c r="N123" s="119">
        <f t="shared" ref="N123" si="140">((L123-H123)/H123)</f>
        <v>-2.7350902320804876E-2</v>
      </c>
      <c r="O123" s="119">
        <f t="shared" ref="O123" si="141">((M123-I123)/I123)</f>
        <v>0</v>
      </c>
      <c r="P123" s="184">
        <v>704258696.10000002</v>
      </c>
      <c r="Q123" s="172">
        <v>120.92</v>
      </c>
      <c r="R123" s="119">
        <f t="shared" ref="R123" si="142">((P123-L123)/L123)</f>
        <v>-1.172391338925398E-2</v>
      </c>
      <c r="S123" s="119">
        <f t="shared" ref="S123" si="143">((Q123-M123)/M123)</f>
        <v>0</v>
      </c>
      <c r="T123" s="184">
        <v>694041133.50999999</v>
      </c>
      <c r="U123" s="172">
        <v>120.92</v>
      </c>
      <c r="V123" s="119">
        <f t="shared" ref="V123" si="144">((T123-P123)/P123)</f>
        <v>-1.4508251934384646E-2</v>
      </c>
      <c r="W123" s="119">
        <f t="shared" ref="W123" si="145">((U123-Q123)/Q123)</f>
        <v>0</v>
      </c>
      <c r="X123" s="184">
        <v>658894459.69000006</v>
      </c>
      <c r="Y123" s="172">
        <v>120.92</v>
      </c>
      <c r="Z123" s="119">
        <f t="shared" ref="Z123" si="146">((X123-T123)/T123)</f>
        <v>-5.0640620739942827E-2</v>
      </c>
      <c r="AA123" s="119">
        <f t="shared" ref="AA123" si="147">((Y123-U123)/U123)</f>
        <v>0</v>
      </c>
      <c r="AB123" s="184">
        <v>656662253.82000005</v>
      </c>
      <c r="AC123" s="172">
        <v>120.92</v>
      </c>
      <c r="AD123" s="119">
        <f t="shared" ref="AD123" si="148">((AB123-X123)/X123)</f>
        <v>-3.3878048861576771E-3</v>
      </c>
      <c r="AE123" s="119">
        <f t="shared" ref="AE123" si="149">((AC123-Y123)/Y123)</f>
        <v>0</v>
      </c>
      <c r="AF123" s="184">
        <v>565142849.55999994</v>
      </c>
      <c r="AG123" s="172">
        <v>120.92</v>
      </c>
      <c r="AH123" s="119">
        <f t="shared" si="124"/>
        <v>-0.13937058773761465</v>
      </c>
      <c r="AI123" s="119">
        <f t="shared" si="125"/>
        <v>0</v>
      </c>
      <c r="AJ123" s="120">
        <f t="shared" si="132"/>
        <v>-3.5711136849983206E-2</v>
      </c>
      <c r="AK123" s="120">
        <f t="shared" si="133"/>
        <v>0</v>
      </c>
      <c r="AL123" s="121">
        <f t="shared" si="134"/>
        <v>-0.25783892481222825</v>
      </c>
      <c r="AM123" s="121">
        <f t="shared" si="135"/>
        <v>0</v>
      </c>
      <c r="AN123" s="122">
        <f t="shared" si="136"/>
        <v>4.5242258166490891E-2</v>
      </c>
      <c r="AO123" s="208">
        <f t="shared" si="137"/>
        <v>0</v>
      </c>
      <c r="AP123" s="126"/>
      <c r="AQ123" s="209"/>
      <c r="AR123" s="210"/>
      <c r="AS123" s="125"/>
      <c r="AT123" s="125"/>
    </row>
    <row r="124" spans="1:46" ht="15.75" thickBot="1">
      <c r="A124" s="204" t="s">
        <v>201</v>
      </c>
      <c r="B124" s="184">
        <v>0</v>
      </c>
      <c r="C124" s="172">
        <v>0</v>
      </c>
      <c r="D124" s="184">
        <v>0</v>
      </c>
      <c r="E124" s="172">
        <v>0</v>
      </c>
      <c r="F124" s="119" t="e">
        <f t="shared" si="110"/>
        <v>#DIV/0!</v>
      </c>
      <c r="G124" s="119" t="e">
        <f t="shared" si="111"/>
        <v>#DIV/0!</v>
      </c>
      <c r="H124" s="184">
        <v>0</v>
      </c>
      <c r="I124" s="172">
        <v>0</v>
      </c>
      <c r="J124" s="119" t="e">
        <f t="shared" si="112"/>
        <v>#DIV/0!</v>
      </c>
      <c r="K124" s="119" t="e">
        <f t="shared" si="113"/>
        <v>#DIV/0!</v>
      </c>
      <c r="L124" s="184">
        <v>0</v>
      </c>
      <c r="M124" s="172">
        <v>0</v>
      </c>
      <c r="N124" s="119" t="e">
        <f t="shared" si="114"/>
        <v>#DIV/0!</v>
      </c>
      <c r="O124" s="119" t="e">
        <f t="shared" si="115"/>
        <v>#DIV/0!</v>
      </c>
      <c r="P124" s="184">
        <v>0</v>
      </c>
      <c r="Q124" s="172">
        <v>0</v>
      </c>
      <c r="R124" s="119" t="e">
        <f t="shared" si="116"/>
        <v>#DIV/0!</v>
      </c>
      <c r="S124" s="119" t="e">
        <f t="shared" si="117"/>
        <v>#DIV/0!</v>
      </c>
      <c r="T124" s="184">
        <v>0</v>
      </c>
      <c r="U124" s="172">
        <v>0</v>
      </c>
      <c r="V124" s="119" t="e">
        <f t="shared" si="118"/>
        <v>#DIV/0!</v>
      </c>
      <c r="W124" s="119" t="e">
        <f t="shared" si="119"/>
        <v>#DIV/0!</v>
      </c>
      <c r="X124" s="184">
        <v>0</v>
      </c>
      <c r="Y124" s="172">
        <v>0</v>
      </c>
      <c r="Z124" s="119" t="e">
        <f t="shared" si="120"/>
        <v>#DIV/0!</v>
      </c>
      <c r="AA124" s="119" t="e">
        <f t="shared" si="121"/>
        <v>#DIV/0!</v>
      </c>
      <c r="AB124" s="184">
        <v>0</v>
      </c>
      <c r="AC124" s="172">
        <v>0</v>
      </c>
      <c r="AD124" s="119" t="e">
        <f t="shared" si="122"/>
        <v>#DIV/0!</v>
      </c>
      <c r="AE124" s="119" t="e">
        <f t="shared" si="123"/>
        <v>#DIV/0!</v>
      </c>
      <c r="AF124" s="184">
        <v>654350000</v>
      </c>
      <c r="AG124" s="172">
        <v>100</v>
      </c>
      <c r="AH124" s="119" t="e">
        <f t="shared" si="124"/>
        <v>#DIV/0!</v>
      </c>
      <c r="AI124" s="119" t="e">
        <f t="shared" si="125"/>
        <v>#DIV/0!</v>
      </c>
      <c r="AJ124" s="120" t="e">
        <f t="shared" si="132"/>
        <v>#DIV/0!</v>
      </c>
      <c r="AK124" s="120" t="e">
        <f t="shared" si="133"/>
        <v>#DIV/0!</v>
      </c>
      <c r="AL124" s="121" t="e">
        <f t="shared" si="134"/>
        <v>#DIV/0!</v>
      </c>
      <c r="AM124" s="121" t="e">
        <f t="shared" si="135"/>
        <v>#DIV/0!</v>
      </c>
      <c r="AN124" s="122" t="e">
        <f t="shared" si="136"/>
        <v>#DIV/0!</v>
      </c>
      <c r="AO124" s="208" t="e">
        <f t="shared" si="137"/>
        <v>#DIV/0!</v>
      </c>
      <c r="AP124" s="126"/>
      <c r="AQ124" s="162">
        <f>SUM(AQ110,AQ121)</f>
        <v>248577406317.1752</v>
      </c>
      <c r="AR124" s="163"/>
      <c r="AS124" s="125" t="e">
        <f>(#REF!/AQ124)-1</f>
        <v>#REF!</v>
      </c>
      <c r="AT124" s="125" t="e">
        <f>(#REF!/AR124)-1</f>
        <v>#REF!</v>
      </c>
    </row>
    <row r="125" spans="1:46">
      <c r="A125" s="205" t="s">
        <v>48</v>
      </c>
      <c r="B125" s="187">
        <f>SUM(B115:B124)</f>
        <v>5631248847.0900002</v>
      </c>
      <c r="C125" s="177"/>
      <c r="D125" s="187">
        <f>SUM(D115:D124)</f>
        <v>5647483512.2200003</v>
      </c>
      <c r="E125" s="177"/>
      <c r="F125" s="119">
        <f>((D125-B125)/B125)</f>
        <v>2.8829599917946313E-3</v>
      </c>
      <c r="G125" s="119"/>
      <c r="H125" s="187">
        <f>SUM(H115:H124)</f>
        <v>4812862601.7799997</v>
      </c>
      <c r="I125" s="177"/>
      <c r="J125" s="119">
        <f>((H125-D125)/D125)</f>
        <v>-0.14778633857612003</v>
      </c>
      <c r="K125" s="119"/>
      <c r="L125" s="187">
        <f>SUM(L115:L124)</f>
        <v>5498144809.46</v>
      </c>
      <c r="M125" s="177"/>
      <c r="N125" s="119">
        <f>((L125-H125)/H125)</f>
        <v>0.14238557473603214</v>
      </c>
      <c r="O125" s="119"/>
      <c r="P125" s="187">
        <f>SUM(P115:P124)</f>
        <v>5457773836.6199999</v>
      </c>
      <c r="Q125" s="177"/>
      <c r="R125" s="119">
        <f>((P125-L125)/L125)</f>
        <v>-7.3426536111851123E-3</v>
      </c>
      <c r="S125" s="119"/>
      <c r="T125" s="187">
        <f>SUM(T115:T124)</f>
        <v>5623958247.71</v>
      </c>
      <c r="U125" s="177"/>
      <c r="V125" s="119">
        <f>((T125-P125)/P125)</f>
        <v>3.0449120111015481E-2</v>
      </c>
      <c r="W125" s="119"/>
      <c r="X125" s="187">
        <f>SUM(X115:X124)</f>
        <v>5289315444.9500008</v>
      </c>
      <c r="Y125" s="177"/>
      <c r="Z125" s="119">
        <f>((X125-T125)/T125)</f>
        <v>-5.9503073817495235E-2</v>
      </c>
      <c r="AA125" s="119"/>
      <c r="AB125" s="187">
        <f>SUM(AB115:AB124)</f>
        <v>5237801753.2799997</v>
      </c>
      <c r="AC125" s="177"/>
      <c r="AD125" s="119">
        <f>((AB125-X125)/X125)</f>
        <v>-9.7391982395725659E-3</v>
      </c>
      <c r="AE125" s="119"/>
      <c r="AF125" s="187">
        <f>SUM(AF115:AF124)</f>
        <v>5517168975.6200008</v>
      </c>
      <c r="AG125" s="177"/>
      <c r="AH125" s="119">
        <f>((AF125-AB125)/AB125)</f>
        <v>5.3336730846114337E-2</v>
      </c>
      <c r="AI125" s="119"/>
      <c r="AJ125" s="120">
        <f t="shared" si="132"/>
        <v>5.8539018007295641E-4</v>
      </c>
      <c r="AK125" s="120"/>
      <c r="AL125" s="121">
        <f t="shared" si="134"/>
        <v>-2.3074797176127277E-2</v>
      </c>
      <c r="AM125" s="121"/>
      <c r="AN125" s="122">
        <f t="shared" si="136"/>
        <v>8.416086796697006E-2</v>
      </c>
      <c r="AO125" s="208"/>
    </row>
    <row r="126" spans="1:46" ht="15.75" thickBot="1">
      <c r="A126" s="161" t="s">
        <v>58</v>
      </c>
      <c r="B126" s="188">
        <f>SUM(B111,B125)</f>
        <v>1114411952801.522</v>
      </c>
      <c r="C126" s="189"/>
      <c r="D126" s="188">
        <f>SUM(D111,D125)</f>
        <v>1122494665383.1777</v>
      </c>
      <c r="E126" s="189"/>
      <c r="F126" s="119">
        <f>((D126-B126)/B126)</f>
        <v>7.2528947319136497E-3</v>
      </c>
      <c r="G126" s="119"/>
      <c r="H126" s="188">
        <f>SUM(H111,H125)</f>
        <v>1143624592841.4529</v>
      </c>
      <c r="I126" s="189"/>
      <c r="J126" s="119">
        <f>((H126-D126)/D126)</f>
        <v>1.8824078287322799E-2</v>
      </c>
      <c r="K126" s="119"/>
      <c r="L126" s="188">
        <f>SUM(L111,L125)</f>
        <v>1165334987392.5198</v>
      </c>
      <c r="M126" s="189"/>
      <c r="N126" s="119">
        <f>((L126-H126)/H126)</f>
        <v>1.8983847223086717E-2</v>
      </c>
      <c r="O126" s="119"/>
      <c r="P126" s="188">
        <f>SUM(P111,P125)</f>
        <v>1177499863832.5823</v>
      </c>
      <c r="Q126" s="189"/>
      <c r="R126" s="119">
        <f>((P126-L126)/L126)</f>
        <v>1.0438952379934856E-2</v>
      </c>
      <c r="S126" s="119"/>
      <c r="T126" s="188">
        <f>SUM(T111,T125)</f>
        <v>1201406553878.886</v>
      </c>
      <c r="U126" s="189"/>
      <c r="V126" s="119">
        <f>((T126-P126)/P126)</f>
        <v>2.0302923830913307E-2</v>
      </c>
      <c r="W126" s="119"/>
      <c r="X126" s="188">
        <f>SUM(X111,X125)</f>
        <v>1210094899648.7458</v>
      </c>
      <c r="Y126" s="189"/>
      <c r="Z126" s="119">
        <f>((X126-T126)/T126)</f>
        <v>7.2318115310828716E-3</v>
      </c>
      <c r="AA126" s="119"/>
      <c r="AB126" s="188">
        <f>SUM(AB111,AB125)</f>
        <v>1223663889518.7944</v>
      </c>
      <c r="AC126" s="189"/>
      <c r="AD126" s="119">
        <f>((AB126-X126)/X126)</f>
        <v>1.1213161772673575E-2</v>
      </c>
      <c r="AE126" s="119"/>
      <c r="AF126" s="188">
        <f>SUM(AF111,AF125)</f>
        <v>1207474946091.9646</v>
      </c>
      <c r="AG126" s="189"/>
      <c r="AH126" s="119">
        <f>((AF126-AB126)/AB126)</f>
        <v>-1.3229893899374715E-2</v>
      </c>
      <c r="AI126" s="119"/>
      <c r="AJ126" s="120">
        <f t="shared" si="132"/>
        <v>1.0127221982194132E-2</v>
      </c>
      <c r="AK126" s="120"/>
      <c r="AL126" s="121">
        <f t="shared" si="134"/>
        <v>7.5706623229053624E-2</v>
      </c>
      <c r="AM126" s="121"/>
      <c r="AN126" s="122">
        <f t="shared" si="136"/>
        <v>1.0830489308035282E-2</v>
      </c>
      <c r="AO126" s="208"/>
    </row>
  </sheetData>
  <protectedRanges>
    <protectedRange password="CADF" sqref="C72" name="BidOffer Prices_2_1_4"/>
    <protectedRange password="CADF" sqref="B17" name="Yield_2_1_2_1"/>
    <protectedRange password="CADF" sqref="B75" name="Yield_2_1_2"/>
    <protectedRange password="CADF" sqref="E72" name="BidOffer Prices_2_1_8"/>
    <protectedRange password="CADF" sqref="D17" name="Yield_2_1_2_1_1"/>
    <protectedRange password="CADF" sqref="D75" name="Yield_2_1_2_2"/>
    <protectedRange password="CADF" sqref="I72" name="BidOffer Prices_2_1_3"/>
    <protectedRange password="CADF" sqref="H17" name="Yield_2_1_2_1_2"/>
    <protectedRange password="CADF" sqref="H75" name="Yield_2_1_2_3"/>
    <protectedRange password="CADF" sqref="M72" name="BidOffer Prices_2_1_5"/>
    <protectedRange password="CADF" sqref="L17" name="Yield_2_1_2_1_3"/>
    <protectedRange password="CADF" sqref="L75" name="Yield_2_1_2_4"/>
    <protectedRange password="CADF" sqref="Q72" name="BidOffer Prices_2_1_6"/>
    <protectedRange password="CADF" sqref="P17" name="Yield_2_1_2_1_4"/>
    <protectedRange password="CADF" sqref="P75" name="Yield_2_1_2_5"/>
    <protectedRange password="CADF" sqref="T17" name="Yield_2_1_2_1_6"/>
    <protectedRange password="CADF" sqref="T75" name="Yield_2_1_2_7"/>
    <protectedRange password="CADF" sqref="U72" name="BidOffer Prices_2_1_7"/>
    <protectedRange password="CADF" sqref="Y72" name="BidOffer Prices_2_1"/>
    <protectedRange password="CADF" sqref="X17" name="Yield_2_1_2_1_5"/>
    <protectedRange password="CADF" sqref="X75" name="Yield_2_1_2_6"/>
    <protectedRange password="CADF" sqref="AC72" name="BidOffer Prices_2_1_1"/>
    <protectedRange password="CADF" sqref="AB42" name="Yield_2_1_2_2_1"/>
    <protectedRange password="CADF" sqref="AB75" name="Yield_2_1_2_1_1_1"/>
    <protectedRange password="CADF" sqref="AB17" name="Fund Name_1_1_1"/>
    <protectedRange password="CADF" sqref="AG72" name="BidOffer Prices_2_1_9"/>
    <protectedRange password="CADF" sqref="AF42" name="Yield_2_1_2_2_2"/>
    <protectedRange password="CADF" sqref="AF17" name="Fund Name_1_1_1_1"/>
    <protectedRange password="CADF" sqref="AF75" name="Yield_2_1_2_1_1_3"/>
  </protectedRanges>
  <mergeCells count="43">
    <mergeCell ref="Z113:AA113"/>
    <mergeCell ref="X113:Y113"/>
    <mergeCell ref="T113:U113"/>
    <mergeCell ref="R113:S113"/>
    <mergeCell ref="P113:Q113"/>
    <mergeCell ref="A1:AO1"/>
    <mergeCell ref="AN2:AO2"/>
    <mergeCell ref="AL2:AM2"/>
    <mergeCell ref="AJ2:AK2"/>
    <mergeCell ref="D2:E2"/>
    <mergeCell ref="F2:G2"/>
    <mergeCell ref="H2:I2"/>
    <mergeCell ref="J2:K2"/>
    <mergeCell ref="N2:O2"/>
    <mergeCell ref="L2:M2"/>
    <mergeCell ref="R2:S2"/>
    <mergeCell ref="P2:Q2"/>
    <mergeCell ref="V2:W2"/>
    <mergeCell ref="Z2:AA2"/>
    <mergeCell ref="X2:Y2"/>
    <mergeCell ref="T2:U2"/>
    <mergeCell ref="B2:C2"/>
    <mergeCell ref="H113:I113"/>
    <mergeCell ref="V113:W113"/>
    <mergeCell ref="F113:G113"/>
    <mergeCell ref="L113:M113"/>
    <mergeCell ref="J113:K113"/>
    <mergeCell ref="D113:E113"/>
    <mergeCell ref="B113:C113"/>
    <mergeCell ref="N113:O113"/>
    <mergeCell ref="AB2:AC2"/>
    <mergeCell ref="AD2:AE2"/>
    <mergeCell ref="AB113:AC113"/>
    <mergeCell ref="AQ2:AR2"/>
    <mergeCell ref="AH113:AI113"/>
    <mergeCell ref="AF2:AG2"/>
    <mergeCell ref="AH2:AI2"/>
    <mergeCell ref="AF113:AG113"/>
    <mergeCell ref="AJ113:AK113"/>
    <mergeCell ref="AQ112:AR112"/>
    <mergeCell ref="AN113:AO113"/>
    <mergeCell ref="AL113:AM113"/>
    <mergeCell ref="AD113:AE113"/>
  </mergeCells>
  <hyperlinks>
    <hyperlink ref="AB75" r:id="rId1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2020-03-23T10:01:55Z</dcterms:modified>
</cp:coreProperties>
</file>